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44.7\kiruo\! МАЙКО\Отчет о результатах деятельности Постановление 1198 от 30.12.22 за 2023\АУ раздел 1\"/>
    </mc:Choice>
  </mc:AlternateContent>
  <bookViews>
    <workbookView xWindow="0" yWindow="0" windowWidth="28800" windowHeight="12435" activeTab="1"/>
  </bookViews>
  <sheets>
    <sheet name="стр.1" sheetId="1" r:id="rId1"/>
    <sheet name="стр.2-7" sheetId="2" r:id="rId2"/>
    <sheet name="стр.8-9" sheetId="3" r:id="rId3"/>
    <sheet name="стр.10-11" sheetId="4" r:id="rId4"/>
    <sheet name="стр.12" sheetId="5" r:id="rId5"/>
    <sheet name="стр.13" sheetId="6" r:id="rId6"/>
    <sheet name="стр.14-16" sheetId="7" r:id="rId7"/>
    <sheet name="стр.17-19" sheetId="8" r:id="rId8"/>
  </sheets>
  <definedNames>
    <definedName name="Z_61344958_FD33_4813_890E_E8AB487E1538_.wvu.PrintArea" localSheetId="1" hidden="1">'стр.2-7'!$A$1:$FK$88</definedName>
    <definedName name="Z_9F2F43F4_90EC_4DE6_8F5D_030B6F6C5586_.wvu.PrintArea" localSheetId="1" hidden="1">'стр.2-7'!$A$1:$FK$88</definedName>
    <definedName name="_xlnm.Print_Area" localSheetId="3">'стр.10-11'!$A$1:$FK$25</definedName>
    <definedName name="_xlnm.Print_Area" localSheetId="1">'стр.2-7'!$A$1:$FK$88</definedName>
  </definedNames>
  <calcPr calcId="152511"/>
  <customWorkbookViews>
    <customWorkbookView name="Анастасия Глебушкина - Личное представление" guid="{9F2F43F4-90EC-4DE6-8F5D-030B6F6C5586}" mergeInterval="0" personalView="1" maximized="1" xWindow="-8" yWindow="-8" windowWidth="1936" windowHeight="1056" activeSheetId="2"/>
    <customWorkbookView name="Иванова Татьяна Петровна - Личное представление" guid="{115298B0-768F-468E-97BF-1F681848E85F}" mergeInterval="0" personalView="1" maximized="1" xWindow="-8" yWindow="-8" windowWidth="1936" windowHeight="1056" activeSheetId="2"/>
    <customWorkbookView name="Rostyk - Личное представление" guid="{FD99208A-D77F-49C7-8CC1-2A50939F6A93}" mergeInterval="0" personalView="1" maximized="1" xWindow="-8" yWindow="-8" windowWidth="1936" windowHeight="1056" activeSheetId="3"/>
    <customWorkbookView name="Винокурова Инна Николаевна - Личное представление" guid="{61E38649-3884-4423-A90C-CE6E6776D397}" mergeInterval="0" personalView="1" maximized="1" xWindow="-8" yWindow="-8" windowWidth="1936" windowHeight="1056" activeSheetId="4"/>
    <customWorkbookView name="Екатерина Вершинина - Личное представление" guid="{ABBA0A67-BDB6-40B8-B763-120F9FBA9C21}" mergeInterval="0" personalView="1" maximized="1" xWindow="-8" yWindow="-8" windowWidth="1936" windowHeight="1056" activeSheetId="4"/>
    <customWorkbookView name="Федорова Наталья Владимировна - Личное представление" guid="{4DE39324-883D-48CA-B11B-0A32E7DC2DE1}" mergeInterval="0" personalView="1" maximized="1" xWindow="-8" yWindow="-8" windowWidth="2576" windowHeight="1416" activeSheetId="1"/>
    <customWorkbookView name="Омелько Наталья Александровна - Личное представление" guid="{383BF24B-42FA-4453-9DAD-89EE42DD70B4}" mergeInterval="0" personalView="1" xWindow="960" windowWidth="960" windowHeight="1040" activeSheetId="2"/>
    <customWorkbookView name="Вааг Светлана Павловна - Личное представление" guid="{61344958-FD33-4813-890E-E8AB487E1538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DX83" i="2" l="1"/>
  <c r="DX84" i="2"/>
  <c r="DX85" i="2"/>
  <c r="DX86" i="2"/>
  <c r="DX87" i="2"/>
  <c r="DX82" i="2"/>
  <c r="DX54" i="2"/>
  <c r="DX55" i="2"/>
  <c r="DX56" i="2"/>
  <c r="DX57" i="2"/>
  <c r="DX58" i="2"/>
  <c r="DX59" i="2"/>
  <c r="DX60" i="2"/>
  <c r="DX61" i="2"/>
  <c r="DX62" i="2"/>
  <c r="DX63" i="2"/>
  <c r="DX64" i="2"/>
  <c r="DX65" i="2"/>
  <c r="DX66" i="2"/>
  <c r="DX67" i="2"/>
  <c r="DX68" i="2"/>
  <c r="DX69" i="2"/>
  <c r="DX70" i="2"/>
  <c r="DX71" i="2"/>
  <c r="DX72" i="2"/>
  <c r="DX73" i="2"/>
  <c r="DX74" i="2"/>
  <c r="DX75" i="2"/>
  <c r="DX76" i="2"/>
  <c r="DX53" i="2"/>
  <c r="BJ83" i="2"/>
  <c r="BJ84" i="2"/>
  <c r="BJ85" i="2"/>
  <c r="BJ86" i="2"/>
  <c r="BJ87" i="2"/>
  <c r="BJ82" i="2"/>
  <c r="BJ76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AU83" i="2"/>
  <c r="AU84" i="2"/>
  <c r="AU85" i="2"/>
  <c r="AU86" i="2"/>
  <c r="AU87" i="2"/>
  <c r="AU82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DT33" i="2"/>
  <c r="EP33" i="2"/>
  <c r="DT34" i="2"/>
  <c r="EP34" i="2"/>
  <c r="DT35" i="2"/>
  <c r="EP35" i="2"/>
  <c r="DT36" i="2"/>
  <c r="EP36" i="2"/>
  <c r="DT37" i="2"/>
  <c r="EP37" i="2"/>
  <c r="DT38" i="2"/>
  <c r="EP38" i="2"/>
  <c r="DT39" i="2"/>
  <c r="EP39" i="2"/>
  <c r="DT40" i="2"/>
  <c r="EP40" i="2"/>
  <c r="DT41" i="2"/>
  <c r="EP41" i="2"/>
  <c r="DT42" i="2"/>
  <c r="EP42" i="2"/>
  <c r="DT43" i="2"/>
  <c r="EP43" i="2"/>
  <c r="EP32" i="2"/>
  <c r="DT32" i="2"/>
  <c r="DT12" i="2"/>
  <c r="EP12" i="2"/>
  <c r="DT13" i="2"/>
  <c r="EP13" i="2"/>
  <c r="DT14" i="2"/>
  <c r="EP14" i="2"/>
  <c r="DT15" i="2"/>
  <c r="EP15" i="2"/>
  <c r="DT16" i="2"/>
  <c r="EP16" i="2"/>
  <c r="DT17" i="2"/>
  <c r="EP17" i="2"/>
  <c r="DT18" i="2"/>
  <c r="EP18" i="2"/>
  <c r="DT19" i="2"/>
  <c r="EP19" i="2"/>
  <c r="DT20" i="2"/>
  <c r="EP20" i="2"/>
  <c r="DT21" i="2"/>
  <c r="EP21" i="2"/>
  <c r="DT22" i="2"/>
  <c r="EP22" i="2"/>
  <c r="DT23" i="2"/>
  <c r="EP23" i="2"/>
  <c r="DT24" i="2"/>
  <c r="EP24" i="2"/>
  <c r="DT25" i="2"/>
  <c r="EP25" i="2"/>
  <c r="DT26" i="2"/>
  <c r="EP26" i="2"/>
  <c r="DT27" i="2"/>
  <c r="EP27" i="2"/>
  <c r="DT28" i="2"/>
  <c r="EP28" i="2"/>
  <c r="EP11" i="2"/>
  <c r="DT11" i="2"/>
  <c r="DO55" i="2" l="1"/>
  <c r="BC55" i="2"/>
  <c r="AL55" i="2"/>
  <c r="EV88" i="2"/>
  <c r="EF88" i="2"/>
  <c r="DO88" i="2"/>
  <c r="CX88" i="2"/>
  <c r="CH88" i="2"/>
  <c r="BR88" i="2"/>
  <c r="BC88" i="2"/>
  <c r="AL88" i="2"/>
  <c r="Y87" i="2"/>
  <c r="Y86" i="2"/>
  <c r="Y85" i="2"/>
  <c r="Y84" i="2"/>
  <c r="Y83" i="2"/>
  <c r="Y82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4" i="2"/>
  <c r="Y53" i="2"/>
  <c r="Y55" i="2" l="1"/>
  <c r="BY25" i="4"/>
  <c r="BA25" i="4"/>
  <c r="Y88" i="2" l="1"/>
  <c r="BA21" i="4"/>
  <c r="BR21" i="4"/>
  <c r="BY21" i="4"/>
  <c r="BJ53" i="2" l="1"/>
  <c r="AU53" i="2"/>
  <c r="AF83" i="2"/>
  <c r="AF69" i="2"/>
  <c r="AF60" i="2"/>
  <c r="AF75" i="2"/>
  <c r="AF66" i="2"/>
  <c r="AF57" i="2"/>
  <c r="AF54" i="2"/>
  <c r="BZ88" i="2"/>
  <c r="AF86" i="2"/>
  <c r="AF72" i="2"/>
  <c r="AF63" i="2"/>
  <c r="AF59" i="2"/>
  <c r="DG88" i="2"/>
  <c r="DX88" i="2"/>
  <c r="AF61" i="2"/>
  <c r="AF82" i="2"/>
  <c r="FD88" i="2"/>
  <c r="AF71" i="2"/>
  <c r="AF87" i="2"/>
  <c r="AF58" i="2"/>
  <c r="AF74" i="2"/>
  <c r="EN88" i="2"/>
  <c r="AF68" i="2"/>
  <c r="AF84" i="2"/>
  <c r="AF62" i="2"/>
  <c r="AF73" i="2"/>
  <c r="BJ88" i="2"/>
  <c r="AF53" i="2"/>
  <c r="AF65" i="2"/>
  <c r="AF76" i="2"/>
  <c r="AF70" i="2"/>
  <c r="AU88" i="2"/>
  <c r="AF64" i="2"/>
  <c r="AF85" i="2"/>
  <c r="CP88" i="2"/>
  <c r="AF56" i="2"/>
  <c r="AF67" i="2"/>
  <c r="AF55" i="2"/>
  <c r="H59" i="7"/>
  <c r="I58" i="7"/>
  <c r="C58" i="7"/>
  <c r="I57" i="7"/>
  <c r="C57" i="7"/>
  <c r="N55" i="7"/>
  <c r="N59" i="7" s="1"/>
  <c r="M55" i="7"/>
  <c r="M59" i="7" s="1"/>
  <c r="L55" i="7"/>
  <c r="L59" i="7" s="1"/>
  <c r="K55" i="7"/>
  <c r="K59" i="7" s="1"/>
  <c r="J55" i="7"/>
  <c r="J59" i="7" s="1"/>
  <c r="G55" i="7"/>
  <c r="G59" i="7" s="1"/>
  <c r="F55" i="7"/>
  <c r="F59" i="7" s="1"/>
  <c r="E55" i="7"/>
  <c r="E59" i="7" s="1"/>
  <c r="D55" i="7"/>
  <c r="D59" i="7" s="1"/>
  <c r="I53" i="7"/>
  <c r="C53" i="7"/>
  <c r="I52" i="7"/>
  <c r="I50" i="7"/>
  <c r="P40" i="7"/>
  <c r="F40" i="7"/>
  <c r="D39" i="7"/>
  <c r="E39" i="7" s="1"/>
  <c r="K38" i="7"/>
  <c r="E38" i="7"/>
  <c r="C38" i="7"/>
  <c r="K37" i="7"/>
  <c r="E37" i="7"/>
  <c r="O36" i="7"/>
  <c r="O40" i="7" s="1"/>
  <c r="N36" i="7"/>
  <c r="N40" i="7" s="1"/>
  <c r="M36" i="7"/>
  <c r="M40" i="7" s="1"/>
  <c r="L36" i="7"/>
  <c r="L40" i="7" s="1"/>
  <c r="J36" i="7"/>
  <c r="J40" i="7" s="1"/>
  <c r="I36" i="7"/>
  <c r="I40" i="7" s="1"/>
  <c r="H36" i="7"/>
  <c r="G36" i="7"/>
  <c r="C55" i="7" s="1"/>
  <c r="K35" i="7"/>
  <c r="E35" i="7"/>
  <c r="D34" i="7"/>
  <c r="E34" i="7" s="1"/>
  <c r="G33" i="7"/>
  <c r="C52" i="7" s="1"/>
  <c r="D33" i="7"/>
  <c r="K33" i="7" s="1"/>
  <c r="K32" i="7"/>
  <c r="E32" i="7"/>
  <c r="G31" i="7"/>
  <c r="C50" i="7" s="1"/>
  <c r="D31" i="7"/>
  <c r="K31" i="7" s="1"/>
  <c r="Q20" i="7"/>
  <c r="K20" i="7"/>
  <c r="E20" i="7"/>
  <c r="C20" i="7"/>
  <c r="P19" i="7"/>
  <c r="O19" i="7"/>
  <c r="I19" i="7"/>
  <c r="G19" i="7"/>
  <c r="F19" i="7"/>
  <c r="D19" i="7"/>
  <c r="P18" i="7"/>
  <c r="O18" i="7"/>
  <c r="I18" i="7"/>
  <c r="I16" i="7" s="1"/>
  <c r="G18" i="7"/>
  <c r="F18" i="7"/>
  <c r="D18" i="7"/>
  <c r="D16" i="7" s="1"/>
  <c r="P17" i="7"/>
  <c r="O17" i="7"/>
  <c r="I17" i="7"/>
  <c r="G17" i="7"/>
  <c r="F17" i="7"/>
  <c r="N16" i="7"/>
  <c r="M16" i="7"/>
  <c r="M20" i="7" s="1"/>
  <c r="L16" i="7"/>
  <c r="L20" i="7" s="1"/>
  <c r="J16" i="7"/>
  <c r="J20" i="7" s="1"/>
  <c r="H16" i="7"/>
  <c r="H20" i="7" s="1"/>
  <c r="G16" i="7"/>
  <c r="P15" i="7"/>
  <c r="O15" i="7"/>
  <c r="I15" i="7"/>
  <c r="G15" i="7"/>
  <c r="F15" i="7"/>
  <c r="N14" i="7"/>
  <c r="P14" i="7" s="1"/>
  <c r="I14" i="7"/>
  <c r="G14" i="7"/>
  <c r="F14" i="7"/>
  <c r="D14" i="7"/>
  <c r="P13" i="7"/>
  <c r="O13" i="7"/>
  <c r="I13" i="7"/>
  <c r="G13" i="7"/>
  <c r="F13" i="7"/>
  <c r="D13" i="7"/>
  <c r="P12" i="7"/>
  <c r="O12" i="7"/>
  <c r="I12" i="7"/>
  <c r="G12" i="7"/>
  <c r="F12" i="7"/>
  <c r="P11" i="7"/>
  <c r="O11" i="7"/>
  <c r="I11" i="7"/>
  <c r="G11" i="7"/>
  <c r="F11" i="7"/>
  <c r="D11" i="7"/>
  <c r="AF88" i="2" l="1"/>
  <c r="I20" i="7"/>
  <c r="C33" i="7"/>
  <c r="E33" i="7"/>
  <c r="F20" i="7"/>
  <c r="O14" i="7"/>
  <c r="G20" i="7"/>
  <c r="N20" i="7"/>
  <c r="D20" i="7"/>
  <c r="I55" i="7"/>
  <c r="I59" i="7" s="1"/>
  <c r="C59" i="7"/>
  <c r="P16" i="7"/>
  <c r="P20" i="7" s="1"/>
  <c r="K34" i="7"/>
  <c r="K39" i="7"/>
  <c r="H40" i="7"/>
  <c r="O16" i="7"/>
  <c r="O20" i="7" s="1"/>
  <c r="C31" i="7"/>
  <c r="E31" i="7"/>
  <c r="C34" i="7"/>
  <c r="D36" i="7"/>
  <c r="C39" i="7"/>
  <c r="G40" i="7"/>
  <c r="K36" i="7" l="1"/>
  <c r="K40" i="7" s="1"/>
  <c r="D40" i="7"/>
  <c r="E36" i="7"/>
  <c r="E40" i="7" s="1"/>
  <c r="C36" i="7"/>
  <c r="C40" i="7" s="1"/>
  <c r="CX18" i="2"/>
  <c r="CB18" i="2"/>
  <c r="CX15" i="2"/>
  <c r="CB15" i="2"/>
  <c r="CX21" i="2" l="1"/>
  <c r="CB21" i="2"/>
  <c r="CX32" i="2"/>
  <c r="CB32" i="2"/>
  <c r="I11" i="3" l="1"/>
  <c r="I10" i="3"/>
  <c r="I9" i="3"/>
  <c r="J12" i="3"/>
  <c r="I12" i="3"/>
  <c r="DV11" i="4" l="1"/>
  <c r="DV25" i="4" s="1"/>
  <c r="EC25" i="4"/>
  <c r="CX44" i="2" l="1"/>
  <c r="CB44" i="2"/>
</calcChain>
</file>

<file path=xl/sharedStrings.xml><?xml version="1.0" encoding="utf-8"?>
<sst xmlns="http://schemas.openxmlformats.org/spreadsheetml/2006/main" count="850" uniqueCount="459">
  <si>
    <t>Приложение</t>
  </si>
  <si>
    <t>ИНН</t>
  </si>
  <si>
    <t>Наименование оказываемых услуг</t>
  </si>
  <si>
    <t>Код по ОКВЭД</t>
  </si>
  <si>
    <t>Код строки</t>
  </si>
  <si>
    <t>Объем оказанных услуг</t>
  </si>
  <si>
    <t>Доход от оказания услуг, руб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</si>
  <si>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</si>
  <si>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</si>
  <si>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</si>
  <si>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</si>
  <si>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дата</t>
  </si>
  <si>
    <t>номер</t>
  </si>
  <si>
    <t>наименование</t>
  </si>
  <si>
    <t>код по ОКЕИ</t>
  </si>
  <si>
    <t>Итого</t>
  </si>
  <si>
    <t>x</t>
  </si>
  <si>
    <t>Организация (предприятие)</t>
  </si>
  <si>
    <t>Сумма вложений в уставный капитал</t>
  </si>
  <si>
    <t>Доля в уставном капитале, %</t>
  </si>
  <si>
    <t>Доходы, подлежащие получению за отчетный период</t>
  </si>
  <si>
    <t>код по ОКОПФ</t>
  </si>
  <si>
    <t>дата создания</t>
  </si>
  <si>
    <t>--------------------------------</t>
  </si>
  <si>
    <t>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</si>
  <si>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</si>
  <si>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</si>
  <si>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Объем просроченной кредиторской задолженности на конец отчетного периода</t>
  </si>
  <si>
    <t>значение</t>
  </si>
  <si>
    <t>срок, дней</t>
  </si>
  <si>
    <t>в том числе по срокам</t>
  </si>
  <si>
    <t>в процентах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</si>
  <si>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</si>
  <si>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</si>
  <si>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</si>
  <si>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в том числе:</t>
  </si>
  <si>
    <t>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</si>
  <si>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</si>
  <si>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</si>
  <si>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</si>
  <si>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из них: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</si>
  <si>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</si>
  <si>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</si>
  <si>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</si>
  <si>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по публичным договорам</t>
  </si>
  <si>
    <t>По оплате прочих расходов, всего</t>
  </si>
  <si>
    <t>по выплатам, связанным с причинением вреда гражданам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</si>
  <si>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</si>
  <si>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</si>
  <si>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</si>
  <si>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</si>
  <si>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</si>
  <si>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</si>
  <si>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</si>
  <si>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из них по решению суда</t>
  </si>
  <si>
    <t>Недостача, хищение денежных средств, всего</t>
  </si>
  <si>
    <t>в связи с хищением (кражами)</t>
  </si>
  <si>
    <t>возбуждено уголовных дел (находится в следственных органах)</t>
  </si>
  <si>
    <t>в связи с выявлением при обработке наличных денег денежных знаков, имеющих признаки подделки</t>
  </si>
  <si>
    <t>в связи с банкротством кредитной организации</t>
  </si>
  <si>
    <t>Ущерб имуществу (за исключением денежных средств)</t>
  </si>
  <si>
    <t>в связи с недостачами, включая хищения (кражи)</t>
  </si>
  <si>
    <t>в связи с нарушением правил хранения</t>
  </si>
  <si>
    <t>в связи с нанесением ущерба техническому состоянию объекта</t>
  </si>
  <si>
    <t>В связи с нарушением условий договоров (контрактов)</t>
  </si>
  <si>
    <t>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</si>
  <si>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</si>
  <si>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</si>
  <si>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</si>
  <si>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</si>
  <si>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</si>
  <si>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</si>
  <si>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</si>
  <si>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</si>
  <si>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по основному месту работы</t>
  </si>
  <si>
    <t>по внешнему совместительству</t>
  </si>
  <si>
    <t>Группы персонала</t>
  </si>
  <si>
    <t>по внутреннему совместительству (совмещению должностей)</t>
  </si>
  <si>
    <t>в том числе на условиях:</t>
  </si>
  <si>
    <t>за счет средств субсидии на иные цели</t>
  </si>
  <si>
    <t>за счет средств гранта в форме субсидии</t>
  </si>
  <si>
    <t>полного рабочего времени</t>
  </si>
  <si>
    <t>ОМС</t>
  </si>
  <si>
    <t>Основной персонал, всего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</si>
  <si>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</si>
  <si>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</si>
  <si>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за счет средств гранта в форме субсидии, в том числе:</t>
  </si>
  <si>
    <t>о счетах учреждения, открытых в кредитных организациях</t>
  </si>
  <si>
    <t>Номер счета в кредитной организации</t>
  </si>
  <si>
    <t>Реквизиты акта, в соответствии с которым открыт счет</t>
  </si>
  <si>
    <t>вид акта</t>
  </si>
  <si>
    <t>Счета в кредитных организациях в валюте Российской Федерации</t>
  </si>
  <si>
    <t>Всего</t>
  </si>
  <si>
    <t>Счета в кредитных организациях в иностранной валюте</t>
  </si>
  <si>
    <t>коммунальные услуги</t>
  </si>
  <si>
    <t>в связи с невыполнением муниципального задания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</si>
  <si>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</si>
  <si>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</si>
  <si>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объема муниципальной услуги</t>
  </si>
  <si>
    <t>единица измерения по ОКЕИ</t>
  </si>
  <si>
    <t>код</t>
  </si>
  <si>
    <t>Средний размер платы (цена, тариф)</t>
  </si>
  <si>
    <t>Наименование муниципальной услуги</t>
  </si>
  <si>
    <t>Наименование муниципальной работы</t>
  </si>
  <si>
    <t>Показатель, характеризующий содержание муниципальной работы</t>
  </si>
  <si>
    <t>Показатель, характеризующий условия (формы) оказания муниципальной работы</t>
  </si>
  <si>
    <t>Показатель объема муниципальной работы</t>
  </si>
  <si>
    <t>Наименование выполняемых работ</t>
  </si>
  <si>
    <t>Объем выполненных работ</t>
  </si>
  <si>
    <t>Наименование производимой продукции</t>
  </si>
  <si>
    <t>Объем произведенной продукции</t>
  </si>
  <si>
    <t>х</t>
  </si>
  <si>
    <t>кем издан</t>
  </si>
  <si>
    <t>наимено-вание</t>
  </si>
  <si>
    <t>утвер-ждено в муници-пальном задании на год</t>
  </si>
  <si>
    <t>исполне-но на отчетную дату</t>
  </si>
  <si>
    <t>допусти-мое (возмож-ное) отклоне-ние</t>
  </si>
  <si>
    <t>отклоне-ние, превыша-ющее допусти-мое (возмож-ное) значение</t>
  </si>
  <si>
    <t>причина отклоне-ния</t>
  </si>
  <si>
    <t>наимено-вание показате-ля</t>
  </si>
  <si>
    <t>основной вид деятель-ности</t>
  </si>
  <si>
    <t>Задол-женность перед учрежде-нием по перечис-лению части прибыли (дивиден-дов) на начало года</t>
  </si>
  <si>
    <t>Задол-женность перед учрежде-нием по перечис-лению части прибыли (дивиден-дов) на конец отчетного периода</t>
  </si>
  <si>
    <t>из нее по исполни-тельным листам</t>
  </si>
  <si>
    <t>менее 30 дней просроч-ки</t>
  </si>
  <si>
    <t>от 30 до 90 дней просроч-ки</t>
  </si>
  <si>
    <t>от 90 до 180 дней просроч-ки</t>
  </si>
  <si>
    <t>более 180 дней просроч-ки</t>
  </si>
  <si>
    <t>Причина образова-ния</t>
  </si>
  <si>
    <t>Меры, принима-емые по погаше-нию просрочен-ной кредитор-ской задолжен-ности</t>
  </si>
  <si>
    <t>виновные лица установ-лены</t>
  </si>
  <si>
    <t>виновные лица не установ-лены</t>
  </si>
  <si>
    <t>страхо-выми организа-циями</t>
  </si>
  <si>
    <t>из них в связи с прекраще-нием взыскания по исполни-тельным листам</t>
  </si>
  <si>
    <t>за счет средств субсидии на выполне-ние муници-пального задания</t>
  </si>
  <si>
    <t>из федераль-ного бюджета</t>
  </si>
  <si>
    <t>за счет средств от принося-щей доход деятель-ности</t>
  </si>
  <si>
    <t>Вспомогательный персонал, всего</t>
  </si>
  <si>
    <t>Административно-управленческий персонал, всего</t>
  </si>
  <si>
    <t>за счет средств субси-дии на выполне-ние муници-пального задания</t>
  </si>
  <si>
    <t>1.1.1. Отчет о выполнении муниципального задания на оказание муниципальных услуг</t>
  </si>
  <si>
    <t>1.1. Отчет о выполнении муниципального задания на оказание муниципальных услуг (выполнение работ)</t>
  </si>
  <si>
    <t>Фонд начисленной оплаты труда сотрудников за отчетный период, руб.</t>
  </si>
  <si>
    <t>сумма, руб.</t>
  </si>
  <si>
    <t>начисле-но, руб.</t>
  </si>
  <si>
    <t>поступи-ло, руб.</t>
  </si>
  <si>
    <t xml:space="preserve">Наименование показателя </t>
  </si>
  <si>
    <t>Код 
строки</t>
  </si>
  <si>
    <t>Объем кредиторской задолженности 
на начало года</t>
  </si>
  <si>
    <t>Объем кредиторской задолженности 
на конец отчетного периода</t>
  </si>
  <si>
    <t>Объем отложенных обязательств учреждения</t>
  </si>
  <si>
    <t>из нее срок оплаты наступает в:</t>
  </si>
  <si>
    <t>из нее:
в январе</t>
  </si>
  <si>
    <t>по оплате труда</t>
  </si>
  <si>
    <t>иные</t>
  </si>
  <si>
    <t>1000</t>
  </si>
  <si>
    <t>2000</t>
  </si>
  <si>
    <t>3000</t>
  </si>
  <si>
    <t>в том числе:
по перечислению удержанного налога на доходы физических лиц</t>
  </si>
  <si>
    <t>3100</t>
  </si>
  <si>
    <t>3200</t>
  </si>
  <si>
    <t>3300</t>
  </si>
  <si>
    <t>3400</t>
  </si>
  <si>
    <t>из них:
в связи с невыполнением государственного задания</t>
  </si>
  <si>
    <t>3410</t>
  </si>
  <si>
    <t>3420</t>
  </si>
  <si>
    <t>3430</t>
  </si>
  <si>
    <t>4000</t>
  </si>
  <si>
    <t>из них:
по публичным договорам</t>
  </si>
  <si>
    <t>4100</t>
  </si>
  <si>
    <t>5000</t>
  </si>
  <si>
    <t>из них:
по выплатам, связанным с причинением вреда гражданам</t>
  </si>
  <si>
    <t>5100</t>
  </si>
  <si>
    <t>9000</t>
  </si>
  <si>
    <t>Сумма поступлений</t>
  </si>
  <si>
    <t>Изменение, %</t>
  </si>
  <si>
    <t>Доля в общей сумме 
поступлений, %</t>
  </si>
  <si>
    <t>Субсидии на финансовое обеспечение выполнения муниципального задания</t>
  </si>
  <si>
    <t>0100</t>
  </si>
  <si>
    <t>Субсидии на финансовое обеспечение выполнения муниципального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</si>
  <si>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</si>
  <si>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</si>
  <si>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</si>
  <si>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</si>
  <si>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</si>
  <si>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</si>
  <si>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</si>
  <si>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</si>
  <si>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0501</t>
  </si>
  <si>
    <t>гранты в форме субсидий из бюджетов субъектов Российской Федерации и   местных бюджетов</t>
  </si>
  <si>
    <t>0502</t>
  </si>
  <si>
    <t>0600</t>
  </si>
  <si>
    <t>0610</t>
  </si>
  <si>
    <t>0700</t>
  </si>
  <si>
    <t>0800</t>
  </si>
  <si>
    <t>в том числе:
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</si>
  <si>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</si>
  <si>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муниципального задания по видам деятельности, отнесенным в соответствии с учредительными документами 
к основным</t>
  </si>
  <si>
    <t>0802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</si>
  <si>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</si>
  <si>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</si>
  <si>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</si>
  <si>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</si>
  <si>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</si>
  <si>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</si>
  <si>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</si>
  <si>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</si>
  <si>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</si>
  <si>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</si>
  <si>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</si>
  <si>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</si>
  <si>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</si>
  <si>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</si>
  <si>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</si>
  <si>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</si>
  <si>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</si>
  <si>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</si>
  <si>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</si>
  <si>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</si>
  <si>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</si>
  <si>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</si>
  <si>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</si>
  <si>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0907</t>
  </si>
  <si>
    <t>0908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</si>
  <si>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</si>
  <si>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</si>
  <si>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</si>
  <si>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</si>
  <si>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</si>
  <si>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100%</t>
  </si>
  <si>
    <t>в том числе по источникам финансового обеспечения обязательств по выплатам</t>
  </si>
  <si>
    <t>доля в общей сумме выплат, отраженных 
в графе 3,
%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</si>
  <si>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</si>
  <si>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</si>
  <si>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</si>
  <si>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
услуги связи</t>
  </si>
  <si>
    <t>0301</t>
  </si>
  <si>
    <t>транспортные услуги</t>
  </si>
  <si>
    <t>0302</t>
  </si>
  <si>
    <t>0303</t>
  </si>
  <si>
    <t>арендная плата за пользование 
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</si>
  <si>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</si>
  <si>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</si>
  <si>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</si>
  <si>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</si>
  <si>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</si>
  <si>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</si>
  <si>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</si>
  <si>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</si>
  <si>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</si>
  <si>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0309</t>
  </si>
  <si>
    <t>материальные запасы</t>
  </si>
  <si>
    <t>0310</t>
  </si>
  <si>
    <t>Обслуживание долговых обязательств</t>
  </si>
  <si>
    <t>Безвозмездные 
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</si>
  <si>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</si>
  <si>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</si>
  <si>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</si>
  <si>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</si>
  <si>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</si>
  <si>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</si>
  <si>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</si>
  <si>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</si>
  <si>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</si>
  <si>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</si>
  <si>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</si>
  <si>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</si>
  <si>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</si>
  <si>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</si>
  <si>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</si>
  <si>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</si>
  <si>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</si>
  <si>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</si>
  <si>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</si>
  <si>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</si>
  <si>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</si>
  <si>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</si>
  <si>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1.3.1. Сведения об услугах, оказываемых сверх установленного муниципального задания</t>
  </si>
  <si>
    <t>1.3.2. Сведения о работах, выполняемых сверх установленного муниципального задания</t>
  </si>
  <si>
    <t>1.3.3. Сведения о производимой продукции</t>
  </si>
  <si>
    <t>1.2.2. Сведения о выплатах учреждения</t>
  </si>
  <si>
    <t>1.2.1. Сведения о поступлениях учреждения</t>
  </si>
  <si>
    <t>1.2. Сведения о поступлениях и выплатах учреждения</t>
  </si>
  <si>
    <t>1.5. Сведения о кредиторской задолженности и обязательствах учреждения</t>
  </si>
  <si>
    <t>1.6. Сведения</t>
  </si>
  <si>
    <t>1.8. Сведения о численности сотрудников и оплате труда</t>
  </si>
  <si>
    <t>1.8.1. Сведения о численности сотрудников</t>
  </si>
  <si>
    <t>1.8.2. Сведения об оплате труда</t>
  </si>
  <si>
    <t>1.9. Сведения</t>
  </si>
  <si>
    <t>к постановлению</t>
  </si>
  <si>
    <t>администрации города</t>
  </si>
  <si>
    <t>от ____________ № ______</t>
  </si>
  <si>
    <t>Гранты, предоставляемые юридическими и физическими лицами                   (за исключением грантов в форме субсидий, предоставляемых                        из бюджетов бюджетной системы Российской Федерации)</t>
  </si>
  <si>
    <t>из них:
гранты, предоставляемые юридическими лицами (операторами), источником финансового обеспечения которых являются субсидии                                                                             и имущественные взносы, полученные из бюджетов бюджетной системы Российской Федерации</t>
  </si>
  <si>
    <t>Пожертвования и иные безвозмездные перечисления от физических                  и юридических лиц, в том числе иностранных организаций</t>
  </si>
  <si>
    <t>Доходы от приносящей доход деятельности, компенсаций затрат                     (за исключением доходов от собственности), всего</t>
  </si>
  <si>
    <t>прочие доходы от использования имущества, находящегося                              в оперативном управлении учреждения</t>
  </si>
  <si>
    <t>Код стро-ки</t>
  </si>
  <si>
    <t>Сум-ма вып-лат за отчет-ный          пе-риод, всего</t>
  </si>
  <si>
    <t>Доля в об-щей сум-ме вып-лат, %</t>
  </si>
  <si>
    <t>за счет средств субси-дии              на выпол-нение муници-пально-го задания</t>
  </si>
  <si>
    <t>доля в общей сумме вып-лат, отра-женных 
в графе 3,
%</t>
  </si>
  <si>
    <t>за счет сре-дств субси-дии 
на иные цели</t>
  </si>
  <si>
    <t>доля          в общей сумме выплат, отраже-нных 
в графе 3,
%</t>
  </si>
  <si>
    <t>из феде-рально-го бюд-жета</t>
  </si>
  <si>
    <t>доля               в общей сум-           ме выплат, отраже-нных 
в графе 3,
%</t>
  </si>
  <si>
    <t>из бюд-жетов субъек-тов Рос-сийс-кой Феде-рации           и мест-ных бюдже-тов</t>
  </si>
  <si>
    <t>доля              в общей сумме выплат, отраже-нных 
в графе 3,
%</t>
  </si>
  <si>
    <t>доля             в общей сумме выплат, отраже-нных 
в графе 3,
%</t>
  </si>
  <si>
    <t>за счет средств от прино-сящей доход деяте-льности, всего</t>
  </si>
  <si>
    <t>доля            в общей сумме выплат, отраже-нных 
в графе 3,
%</t>
  </si>
  <si>
    <t>за счет сре-дств, полу-ченных от оказа-ния услуг, выпол-нения работ, реали-зации продук-ции</t>
  </si>
  <si>
    <t>за счет без-возмез-дных поступ-лений</t>
  </si>
  <si>
    <t>доля           в общей сумме выплат, отраже-нных 
в графе 3,
%</t>
  </si>
  <si>
    <t>Сум-ма вып-лат              за отчет-ный пе-риод, всего</t>
  </si>
  <si>
    <t>за счет средств субси-дии на выпол-нение муни-ципа-льного задания</t>
  </si>
  <si>
    <t>доля           в общей сумме вып-лат, отра-жен-ных 
в графе 3,
%</t>
  </si>
  <si>
    <t>за счет сре-дств суб-сидии 
на иные цели</t>
  </si>
  <si>
    <t>доля          в об-щей сум-             ме выплат, отра-жен-ных 
в графе 3,
%</t>
  </si>
  <si>
    <t>из феде-раль-ного бюд-жета</t>
  </si>
  <si>
    <t>доля            в общей сум-             ме вып-  лат, отра-жен-ных 
в графе 3,
%</t>
  </si>
  <si>
    <t>из бюд-жетов субъек-тов Рос-сийс-кой Феде-рации     и мест-ных бюд-жетов</t>
  </si>
  <si>
    <t>доля           в общей сум-            ме вып- лат, отра-жен-ных 
в графе 3,
%</t>
  </si>
  <si>
    <t>за счет средств от прино-сящей доход деятель-ности, всего</t>
  </si>
  <si>
    <t>доля              в общей сумме вып-лат, отра-жен-ных 
в графе 3,
%</t>
  </si>
  <si>
    <t>за счет сре-дств, полу-ченных    от оказа-ния услуг, выпол-нения работ, реали-зации продук-ции</t>
  </si>
  <si>
    <t>доля в общей сум-              ме вып-лат, отра-женных 
в графе 3,
%</t>
  </si>
  <si>
    <t xml:space="preserve">1.3. Сведения об оказываемых услугах, выполняемых работах сверх установленного муниципального </t>
  </si>
  <si>
    <t>задания, а также выпускаемой продукции</t>
  </si>
  <si>
    <t xml:space="preserve">1.4. Сведения о доходах учреждения в виде прибыли, </t>
  </si>
  <si>
    <t>приходящейся на доли в уставных (складочных) капиталах хозяйственных товариществ</t>
  </si>
  <si>
    <t>на 1 __________ 20 ___ г.</t>
  </si>
  <si>
    <t>Код 
стро-ки</t>
  </si>
  <si>
    <t>из нее срок оплаты насту-пил 
в отчет-ном финан-совом году</t>
  </si>
  <si>
    <t>1 кварта-ле, всего</t>
  </si>
  <si>
    <t>2 кварта-ле</t>
  </si>
  <si>
    <t>3 кварта-ле</t>
  </si>
  <si>
    <t>4 кварта-ле</t>
  </si>
  <si>
    <t>в очеред-ном финан-совом году 
и плано-вом периоде</t>
  </si>
  <si>
    <t>по претен-зионным требова-ниям</t>
  </si>
  <si>
    <t>по непосту-пившим расчет-ным докумен-там</t>
  </si>
  <si>
    <t>1.7. Сведенияо задолженности по ущербу, недостачам,</t>
  </si>
  <si>
    <t xml:space="preserve"> хищениям денежных средств и материальных ценностей</t>
  </si>
  <si>
    <t>«Раздел 1 «Результаты деятельности»</t>
  </si>
  <si>
    <t>1.1.2. Отчет о выполнении муниципального задания на выполнение муниципальных работ</t>
  </si>
  <si>
    <t>доходы от платы за пользование служебными жилыми помещениями и общежитиями, включающей плату за пользование                                                                                   и плату за содержание жилого помещения</t>
  </si>
  <si>
    <t>непроизведен-ные активы</t>
  </si>
  <si>
    <r>
      <t>хозяйственных товариществ и обществ, или дивидендов по акциям, принадлежащих учреждению</t>
    </r>
    <r>
      <rPr>
        <vertAlign val="superscript"/>
        <sz val="16"/>
        <rFont val="Times New Roman"/>
        <family val="1"/>
        <charset val="204"/>
      </rPr>
      <t>1</t>
    </r>
  </si>
  <si>
    <r>
      <t>Вид вложе-ний</t>
    </r>
    <r>
      <rPr>
        <vertAlign val="superscript"/>
        <sz val="10"/>
        <rFont val="Times New Roman"/>
        <family val="1"/>
        <charset val="204"/>
      </rPr>
      <t>2</t>
    </r>
  </si>
  <si>
    <t>1. Сведения формируются в случаях, если в соответствии с законодательством Российской Федерации установлена возможность создания хозяйственных товариществ и обществ.</t>
  </si>
  <si>
    <t>2. Указывается вид вложений «1» - денежные средства, «2» - имущество, «3» - право пользования нематериальными активами.</t>
  </si>
  <si>
    <r>
      <t>Предельно допустимые значения просроченной кредиторской задолженности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</si>
  <si>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в абсолют-ных величи-нах</t>
    </r>
    <r>
      <rPr>
        <vertAlign val="superscript"/>
        <sz val="10"/>
        <rFont val="Times New Roman"/>
        <family val="1"/>
        <charset val="204"/>
      </rPr>
      <t>4</t>
    </r>
  </si>
  <si>
    <r>
      <t>в процентах</t>
    </r>
    <r>
      <rPr>
        <vertAlign val="superscript"/>
        <sz val="10"/>
        <rFont val="Times New Roman"/>
        <family val="1"/>
        <charset val="204"/>
      </rPr>
      <t>5</t>
    </r>
  </si>
  <si>
    <r>
      <t>Изменение кредиторской задолженности</t>
    </r>
    <r>
      <rPr>
        <vertAlign val="superscript"/>
        <sz val="10"/>
        <rFont val="Times New Roman"/>
        <family val="1"/>
        <charset val="204"/>
      </rPr>
      <t>6</t>
    </r>
  </si>
  <si>
    <t>3. Указываются предельно допустимые значения, установленные Уполномоченным органом.</t>
  </si>
  <si>
    <t>4. Заполняется в случае, если значения просроченной кредиторской задолженности установлены Уполномоченным органом, в абсолютных значениях (рублях).</t>
  </si>
  <si>
    <t>5. Заполняется в случае, если значения просроченной кредиторской задолженности установлены Уполномоченным органом, в процентах от общей суммы кредиторской задолженности.</t>
  </si>
  <si>
    <t>6. Указывается общая сумма увеличения или уменьшения кредиторской задолженности.</t>
  </si>
  <si>
    <r>
      <t>из них</t>
    </r>
    <r>
      <rPr>
        <vertAlign val="superscript"/>
        <sz val="10"/>
        <rFont val="Times New Roman"/>
        <family val="1"/>
        <charset val="204"/>
      </rPr>
      <t>13</t>
    </r>
    <r>
      <rPr>
        <sz val="10"/>
        <rFont val="Times New Roman"/>
        <family val="1"/>
        <charset val="204"/>
      </rPr>
      <t>:</t>
    </r>
  </si>
  <si>
    <r>
      <t>Аналитическое распределение оплаты труда сотрудников по источникам финансового обеспечения, руб.</t>
    </r>
    <r>
      <rPr>
        <vertAlign val="superscript"/>
        <sz val="10"/>
        <rFont val="Times New Roman"/>
        <family val="1"/>
        <charset val="204"/>
      </rPr>
      <t>17</t>
    </r>
  </si>
  <si>
    <t>из бюдже-тов субъек-тов Россий-ской Федера-ции и местных бюджетов</t>
  </si>
  <si>
    <t>7. При расчете показателя не учитывается численность сотрудников учреждения, работающих по внутреннему совместительству (по совмещению должностей).</t>
  </si>
  <si>
    <t>8. 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</si>
  <si>
    <t>9.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</si>
  <si>
    <t>10.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</si>
  <si>
    <t>11.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</si>
  <si>
    <t>12.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</si>
  <si>
    <t>13. Детализация показателей по группе (категории) персонала устанавливается порядком Уполномоченного органа.</t>
  </si>
  <si>
    <t>14.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</si>
  <si>
    <t>15.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учреждения.</t>
  </si>
  <si>
    <t>16.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</si>
  <si>
    <t xml:space="preserve">17.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Уполномоченным органом.
</t>
  </si>
  <si>
    <t>18.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</si>
  <si>
    <t>19.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</si>
  <si>
    <t>20.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</si>
  <si>
    <t>21.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</si>
  <si>
    <t>22.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учреждения.</t>
  </si>
  <si>
    <r>
      <t xml:space="preserve">Остаток средств на счете на начало года </t>
    </r>
    <r>
      <rPr>
        <vertAlign val="superscript"/>
        <sz val="10"/>
        <rFont val="Times New Roman"/>
        <family val="1"/>
        <charset val="204"/>
      </rPr>
      <t>24</t>
    </r>
  </si>
  <si>
    <r>
      <t>Остаток средств на счете на конец отчетного периода</t>
    </r>
    <r>
      <rPr>
        <vertAlign val="superscript"/>
        <sz val="10"/>
        <rFont val="Times New Roman"/>
        <family val="1"/>
        <charset val="204"/>
      </rPr>
      <t xml:space="preserve"> 24</t>
    </r>
  </si>
  <si>
    <t>23. Указывается вид банковского счета, открытого в кредитной организации (например, номинальный счет, счет эскроу, публичный депозитный счет).</t>
  </si>
  <si>
    <t>24. Показатели счетов в иностранной валюте указываются в рублевом эквиваленте.».</t>
  </si>
  <si>
    <t>доходы в виде прибыли, приходящейся на доли в уставных (складочных) капиталах хозяйственных товариществ и обществ,                                      или дивидендов по акциям, принадлежащим учреждению</t>
  </si>
  <si>
    <r>
      <t>Вид счета</t>
    </r>
    <r>
      <rPr>
        <vertAlign val="superscript"/>
        <sz val="10"/>
        <rFont val="Times New Roman"/>
        <family val="1"/>
        <charset val="204"/>
      </rPr>
      <t>23</t>
    </r>
  </si>
  <si>
    <t>на 1 января 2024 г.</t>
  </si>
  <si>
    <t>за 2023 год
(за отчетный
финансовый год)</t>
  </si>
  <si>
    <t>за 2022 год
(за год, предшествующий отчетному)</t>
  </si>
  <si>
    <t>Дошколенок</t>
  </si>
  <si>
    <t>Углубленная математика</t>
  </si>
  <si>
    <t>Услуги логопеда</t>
  </si>
  <si>
    <t>85.41</t>
  </si>
  <si>
    <t>усл ед</t>
  </si>
  <si>
    <t>Постановление администрации города Красноярска</t>
  </si>
  <si>
    <t>Реализация основных общеобразовательных начального общего образования</t>
  </si>
  <si>
    <t>Обучающиеся с ограниченными возможностями здоровья (ОВЗ)</t>
  </si>
  <si>
    <t>адаптированная образовательная программа</t>
  </si>
  <si>
    <t>Не указано</t>
  </si>
  <si>
    <t>очная</t>
  </si>
  <si>
    <t>охват детей, включеных в общественные объединения (процент; колличнство обучаюшихся 1-4-х классов, принемающих участие а общественых объединениях к общему кол-ву обучающихся 1-4-х классов)</t>
  </si>
  <si>
    <t>процент</t>
  </si>
  <si>
    <t>индивидуальная программа профессионального развития педагогов (индивидуальный образовательный маршрут- ИОМ), кол-во педагогов разместивших ИОМ на образовательной платформе к общему числу педагогов</t>
  </si>
  <si>
    <t>наличие городских проектов - "Школа-часть городского пространства"(процент; кол-во проведенных мероприятий для 1-4-х классов к кол-ву реализуемых проектов 1-4 классов)</t>
  </si>
  <si>
    <t>Число обучающихся</t>
  </si>
  <si>
    <t>чел.</t>
  </si>
  <si>
    <t>дети-инвалиды</t>
  </si>
  <si>
    <t>не указано</t>
  </si>
  <si>
    <t>достижение образовательных результатов (процент;  количество обучающихся 4-х классов, (без ОВЗ), писавших ВПР, которые набрали не менее 11 баллов по сумме трех предметов к общему кол-ву писавших ВПР)</t>
  </si>
  <si>
    <t>Реализация основных общеобразовательных основного общего образования</t>
  </si>
  <si>
    <t>охват детей, включеных в общественные объединения (процент; колличнство обучаюшихся 5-9-х классов, принемающих участие а общественых объединениях к общему кол-ву обучающихся 5-9-х классов)</t>
  </si>
  <si>
    <t>наличие городских проектов - "Школа-часть городского пространства"(процент; кол-во проведенных мероприятий для 5-9-х классов к кол-ву реализуемых проектов 5-9 классов)</t>
  </si>
  <si>
    <t>достижение образовательных результатов (процент;  количество обучающихся 9-х классов (без ОВЗ), допущеных к сдаче ОГЭ, которые набрали не менее 11 баллов)</t>
  </si>
  <si>
    <t xml:space="preserve">Реализация основных общеобразовательных программ среднего общего образования </t>
  </si>
  <si>
    <t>охват детей, включеных в общественные объединения (процент; колличнство обучаюшихся 10-11-х классов, принемающих участие а общественых объединениях к общему кол-ву обучающихся 10-11-х классов)</t>
  </si>
  <si>
    <t>наличие городских проектов - "Школа-часть городского пространства"(процент; кол-во проведенных мероприятий для 10-11-х классов к кол-ву реализуемых проектов 10-11 классов)</t>
  </si>
  <si>
    <t>достижение образовательных результатов (процент; количество обучающихся 11-х классов (без ОВЗ), допущеных к сдаче ЕГЭ (сдавшие ГВЭ не учитываются), которые набрали не менее 160 баллов в сумме трех предметов)</t>
  </si>
  <si>
    <t>Реализация дополнительных общеобразовательных программ</t>
  </si>
  <si>
    <t>технической</t>
  </si>
  <si>
    <t>доля детей в возрасте от 5 до 18 лет, охваченных дополнительным образованием (процент; количество обучающихся по дополнительным общеразвивающим программам к общему количеству детей)</t>
  </si>
  <si>
    <t>доля детей, ставших победителями и призерами городских, краевых, региональных, всероссийских и международных меропирятий (процент; определяется как отношение победителей к числу детей принявших участие);</t>
  </si>
  <si>
    <t>доля педагогических кадров с высшим профессиональным образованием (процент; определяется как отношение количества педагогов с высшим образованием к  общему числу педагогов);</t>
  </si>
  <si>
    <t>естественнонаучной</t>
  </si>
  <si>
    <t>физкультурно-спортивной</t>
  </si>
  <si>
    <t>художественной</t>
  </si>
  <si>
    <t>социально-гуманитарной</t>
  </si>
  <si>
    <t>Организация отдыха детей и молодежи</t>
  </si>
  <si>
    <t>в каникулярное время с дневным пребыванием</t>
  </si>
  <si>
    <t>отсутствие случаев детского травматизма (процент; при отсутствии травматизма  в месяце – 100%, при наличии случаев травматизма в месяце– 0%).</t>
  </si>
  <si>
    <t>*данные отсутствуют</t>
  </si>
  <si>
    <t>С тяжелым нарушением речи</t>
  </si>
  <si>
    <t>По договорам гражданско-правового характера &lt;9&gt;</t>
  </si>
  <si>
    <t>всего &lt;7&gt;</t>
  </si>
  <si>
    <t>вакантных должностей</t>
  </si>
  <si>
    <t>по внутреннему совместительству (по совмещению должностей) &lt;8&gt;</t>
  </si>
  <si>
    <t>сотрудники учреждения &lt;10&gt;</t>
  </si>
  <si>
    <t>физические лица, не являющиеся сотрудниками учреждения &lt;11&gt;</t>
  </si>
  <si>
    <t>по основным видам деятельности</t>
  </si>
  <si>
    <t>Основной персонал, всего &lt;12&gt;</t>
  </si>
  <si>
    <t>из них: &lt;13&gt;</t>
  </si>
  <si>
    <t xml:space="preserve">Учителя </t>
  </si>
  <si>
    <t>Вспомогательный персонал, всего &lt;14&gt;</t>
  </si>
  <si>
    <t>Административно-управленческий персонал, всего &lt;15&gt;</t>
  </si>
  <si>
    <t>Руководитель</t>
  </si>
  <si>
    <t>АУП без руководителей</t>
  </si>
  <si>
    <t>Итого:</t>
  </si>
  <si>
    <t>Начислено по договорам гражданско-правового характера, руб. &lt;16&gt;</t>
  </si>
  <si>
    <t>Аналитическое распределение оплаты труда сотрудников по источникам финансового обеспечения, руб. &lt;17&gt;</t>
  </si>
  <si>
    <t>сотрудникам учреждения</t>
  </si>
  <si>
    <t>физическим лицам, не являющимися сотрудниками учреждения</t>
  </si>
  <si>
    <t>за счет средств субсидии на выполнение муниципального задания</t>
  </si>
  <si>
    <t>ОМС &lt;18&gt;</t>
  </si>
  <si>
    <t>за счет средств от приносящей доход деятельности &lt;19&gt;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</si>
  <si>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</si>
  <si>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</si>
  <si>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</si>
  <si>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Основной персонал, всего &lt;20&gt;</t>
  </si>
  <si>
    <t>Вспомогательный персонал, всего &lt;21&gt;</t>
  </si>
  <si>
    <t>Административно-управленческий персонал, всего &lt;22&gt;</t>
  </si>
  <si>
    <t>за счет средств от приносящей доход деятельности</t>
  </si>
  <si>
    <t>руководитель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</si>
</sst>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_р_._-;\-* #,##0_р_._-;_-* &quot;-&quot;_р_._-;_-@_-"/>
  </numFmts>
  <fonts count="25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vertAlign val="superscript"/>
      <sz val="16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8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0" fillId="0" borderId="0"/>
    <xf numFmtId="9" fontId="22" fillId="0" borderId="0" applyFont="0" applyFill="0" applyBorder="0" applyAlignment="0" applyProtection="0"/>
  </cellStyleXfs>
  <cellXfs count="370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/>
    <xf numFmtId="0" fontId="3" fillId="0" borderId="0" xfId="0" applyFont="1"/>
    <xf numFmtId="0" fontId="1" fillId="0" borderId="0" xfId="0" applyFont="1"/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2" fillId="0" borderId="0" xfId="0" applyFont="1" applyAlignme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top"/>
    </xf>
    <xf numFmtId="0" fontId="9" fillId="0" borderId="0" xfId="2" applyFont="1" applyBorder="1" applyAlignment="1">
      <alignment horizontal="center" wrapText="1"/>
    </xf>
    <xf numFmtId="49" fontId="2" fillId="0" borderId="0" xfId="3" applyNumberFormat="1" applyFont="1" applyFill="1" applyAlignment="1">
      <alignment horizontal="center"/>
    </xf>
    <xf numFmtId="0" fontId="1" fillId="0" borderId="0" xfId="0" applyFont="1" applyFill="1" applyAlignment="1"/>
    <xf numFmtId="0" fontId="7" fillId="0" borderId="0" xfId="0" applyFont="1" applyAlignment="1">
      <alignment vertical="center"/>
    </xf>
    <xf numFmtId="49" fontId="2" fillId="0" borderId="0" xfId="3" applyNumberFormat="1" applyFont="1" applyFill="1" applyAlignment="1">
      <alignment horizontal="right"/>
    </xf>
    <xf numFmtId="49" fontId="2" fillId="0" borderId="0" xfId="3" applyNumberFormat="1" applyFont="1" applyFill="1" applyBorder="1" applyAlignment="1">
      <alignment horizontal="center"/>
    </xf>
    <xf numFmtId="49" fontId="2" fillId="0" borderId="0" xfId="3" applyNumberFormat="1" applyFont="1" applyFill="1" applyBorder="1" applyAlignment="1">
      <alignment horizontal="left"/>
    </xf>
    <xf numFmtId="49" fontId="2" fillId="0" borderId="0" xfId="3" applyNumberFormat="1" applyFont="1" applyFill="1" applyAlignment="1">
      <alignment horizontal="left"/>
    </xf>
    <xf numFmtId="49" fontId="2" fillId="0" borderId="0" xfId="3" applyNumberFormat="1" applyFont="1" applyFill="1" applyAlignment="1">
      <alignment horizontal="center" wrapText="1"/>
    </xf>
    <xf numFmtId="0" fontId="2" fillId="0" borderId="0" xfId="3" applyFont="1" applyFill="1" applyAlignment="1">
      <alignment horizontal="left"/>
    </xf>
    <xf numFmtId="0" fontId="2" fillId="0" borderId="0" xfId="3" applyFont="1" applyFill="1" applyAlignment="1"/>
    <xf numFmtId="0" fontId="2" fillId="0" borderId="0" xfId="3" applyFont="1" applyFill="1" applyBorder="1" applyAlignment="1"/>
    <xf numFmtId="0" fontId="2" fillId="0" borderId="0" xfId="0" applyFont="1" applyAlignment="1">
      <alignment horizontal="right" wrapText="1"/>
    </xf>
    <xf numFmtId="49" fontId="1" fillId="0" borderId="0" xfId="0" applyNumberFormat="1" applyFont="1" applyBorder="1"/>
    <xf numFmtId="0" fontId="9" fillId="0" borderId="25" xfId="3" applyNumberFormat="1" applyFont="1" applyFill="1" applyBorder="1" applyAlignment="1">
      <alignment horizontal="right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vertical="center" wrapText="1"/>
    </xf>
    <xf numFmtId="9" fontId="24" fillId="0" borderId="3" xfId="0" applyNumberFormat="1" applyFont="1" applyBorder="1" applyAlignment="1">
      <alignment vertical="center" wrapText="1"/>
    </xf>
    <xf numFmtId="164" fontId="24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4" fillId="0" borderId="6" xfId="0" applyFont="1" applyBorder="1" applyAlignment="1">
      <alignment vertical="center" wrapText="1"/>
    </xf>
    <xf numFmtId="9" fontId="24" fillId="0" borderId="6" xfId="0" applyNumberFormat="1" applyFont="1" applyBorder="1" applyAlignment="1">
      <alignment vertical="center" wrapText="1"/>
    </xf>
    <xf numFmtId="43" fontId="1" fillId="0" borderId="3" xfId="0" applyNumberFormat="1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3" xfId="0" applyFont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2" borderId="0" xfId="0" applyFill="1"/>
    <xf numFmtId="0" fontId="9" fillId="2" borderId="0" xfId="2" applyFont="1" applyFill="1" applyBorder="1" applyAlignment="1">
      <alignment horizontal="center" vertical="top"/>
    </xf>
    <xf numFmtId="0" fontId="9" fillId="2" borderId="0" xfId="2" applyFont="1" applyFill="1" applyBorder="1" applyAlignment="1">
      <alignment horizontal="center" wrapText="1"/>
    </xf>
    <xf numFmtId="49" fontId="2" fillId="2" borderId="0" xfId="3" applyNumberFormat="1" applyFont="1" applyFill="1" applyAlignment="1">
      <alignment horizontal="center"/>
    </xf>
    <xf numFmtId="0" fontId="1" fillId="2" borderId="0" xfId="0" applyFont="1" applyFill="1" applyAlignment="1"/>
    <xf numFmtId="49" fontId="2" fillId="2" borderId="0" xfId="3" applyNumberFormat="1" applyFont="1" applyFill="1" applyAlignment="1">
      <alignment horizontal="center" wrapText="1"/>
    </xf>
    <xf numFmtId="0" fontId="2" fillId="2" borderId="0" xfId="3" applyFont="1" applyFill="1" applyAlignment="1">
      <alignment horizontal="left"/>
    </xf>
    <xf numFmtId="0" fontId="2" fillId="2" borderId="0" xfId="3" applyFont="1" applyFill="1" applyAlignment="1"/>
    <xf numFmtId="0" fontId="2" fillId="2" borderId="0" xfId="3" applyFont="1" applyFill="1" applyBorder="1" applyAlignment="1"/>
    <xf numFmtId="0" fontId="1" fillId="2" borderId="0" xfId="0" applyFont="1" applyFill="1"/>
    <xf numFmtId="49" fontId="2" fillId="2" borderId="0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49" fontId="1" fillId="2" borderId="0" xfId="0" applyNumberFormat="1" applyFont="1" applyFill="1" applyBorder="1"/>
    <xf numFmtId="0" fontId="9" fillId="2" borderId="5" xfId="3" applyNumberFormat="1" applyFont="1" applyFill="1" applyBorder="1" applyAlignment="1">
      <alignment horizontal="center"/>
    </xf>
    <xf numFmtId="0" fontId="9" fillId="2" borderId="0" xfId="3" applyNumberFormat="1" applyFont="1" applyFill="1" applyBorder="1" applyAlignment="1">
      <alignment horizontal="right"/>
    </xf>
    <xf numFmtId="49" fontId="9" fillId="2" borderId="0" xfId="3" applyNumberFormat="1" applyFont="1" applyFill="1" applyBorder="1" applyAlignment="1">
      <alignment horizontal="center"/>
    </xf>
    <xf numFmtId="0" fontId="9" fillId="2" borderId="0" xfId="3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9" fillId="2" borderId="2" xfId="3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3" fillId="0" borderId="3" xfId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 vertical="center" wrapText="1"/>
    </xf>
    <xf numFmtId="43" fontId="1" fillId="0" borderId="8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/>
    </xf>
    <xf numFmtId="49" fontId="11" fillId="2" borderId="0" xfId="3" applyNumberFormat="1" applyFont="1" applyFill="1" applyAlignment="1">
      <alignment horizontal="left"/>
    </xf>
    <xf numFmtId="49" fontId="2" fillId="2" borderId="0" xfId="3" applyNumberFormat="1" applyFont="1" applyFill="1" applyAlignment="1">
      <alignment horizontal="left"/>
    </xf>
    <xf numFmtId="0" fontId="2" fillId="2" borderId="7" xfId="3" applyNumberFormat="1" applyFont="1" applyFill="1" applyBorder="1" applyAlignment="1">
      <alignment horizontal="left" vertical="top" wrapText="1"/>
    </xf>
    <xf numFmtId="0" fontId="2" fillId="2" borderId="2" xfId="3" applyNumberFormat="1" applyFont="1" applyFill="1" applyBorder="1" applyAlignment="1">
      <alignment horizontal="left" vertical="top" wrapText="1"/>
    </xf>
    <xf numFmtId="0" fontId="2" fillId="2" borderId="24" xfId="3" applyNumberFormat="1" applyFont="1" applyFill="1" applyBorder="1" applyAlignment="1">
      <alignment horizontal="left" vertical="top" wrapText="1"/>
    </xf>
    <xf numFmtId="49" fontId="2" fillId="2" borderId="18" xfId="3" applyNumberFormat="1" applyFont="1" applyFill="1" applyBorder="1" applyAlignment="1">
      <alignment horizontal="center" vertical="top"/>
    </xf>
    <xf numFmtId="49" fontId="2" fillId="2" borderId="19" xfId="3" applyNumberFormat="1" applyFont="1" applyFill="1" applyBorder="1" applyAlignment="1">
      <alignment horizontal="center" vertical="top"/>
    </xf>
    <xf numFmtId="49" fontId="2" fillId="2" borderId="20" xfId="3" applyNumberFormat="1" applyFont="1" applyFill="1" applyBorder="1" applyAlignment="1">
      <alignment horizontal="center" vertical="top"/>
    </xf>
    <xf numFmtId="0" fontId="2" fillId="2" borderId="29" xfId="3" applyNumberFormat="1" applyFont="1" applyFill="1" applyBorder="1" applyAlignment="1">
      <alignment horizontal="center"/>
    </xf>
    <xf numFmtId="0" fontId="2" fillId="2" borderId="3" xfId="3" applyNumberFormat="1" applyFont="1" applyFill="1" applyBorder="1" applyAlignment="1">
      <alignment horizontal="center" vertical="top" wrapText="1"/>
    </xf>
    <xf numFmtId="0" fontId="2" fillId="2" borderId="3" xfId="3" applyNumberFormat="1" applyFont="1" applyFill="1" applyBorder="1" applyAlignment="1">
      <alignment horizontal="center" vertical="top"/>
    </xf>
    <xf numFmtId="0" fontId="2" fillId="2" borderId="7" xfId="3" applyNumberFormat="1" applyFont="1" applyFill="1" applyBorder="1" applyAlignment="1">
      <alignment horizontal="center" vertical="top"/>
    </xf>
    <xf numFmtId="0" fontId="2" fillId="2" borderId="2" xfId="3" applyNumberFormat="1" applyFont="1" applyFill="1" applyBorder="1" applyAlignment="1">
      <alignment horizontal="center" vertical="top"/>
    </xf>
    <xf numFmtId="0" fontId="2" fillId="2" borderId="10" xfId="3" applyNumberFormat="1" applyFont="1" applyFill="1" applyBorder="1" applyAlignment="1">
      <alignment horizontal="center" vertical="top"/>
    </xf>
    <xf numFmtId="0" fontId="2" fillId="2" borderId="5" xfId="3" applyNumberFormat="1" applyFont="1" applyFill="1" applyBorder="1" applyAlignment="1">
      <alignment horizontal="center" vertical="top"/>
    </xf>
    <xf numFmtId="0" fontId="2" fillId="2" borderId="9" xfId="3" applyNumberFormat="1" applyFont="1" applyFill="1" applyBorder="1" applyAlignment="1">
      <alignment horizontal="center" vertical="top"/>
    </xf>
    <xf numFmtId="0" fontId="2" fillId="2" borderId="4" xfId="3" applyNumberFormat="1" applyFont="1" applyFill="1" applyBorder="1" applyAlignment="1">
      <alignment horizontal="center" vertical="top"/>
    </xf>
    <xf numFmtId="0" fontId="2" fillId="2" borderId="10" xfId="3" applyNumberFormat="1" applyFont="1" applyFill="1" applyBorder="1" applyAlignment="1">
      <alignment horizontal="center" vertical="top" wrapText="1"/>
    </xf>
    <xf numFmtId="0" fontId="2" fillId="2" borderId="5" xfId="3" applyNumberFormat="1" applyFont="1" applyFill="1" applyBorder="1" applyAlignment="1">
      <alignment horizontal="center" vertical="top" wrapText="1"/>
    </xf>
    <xf numFmtId="0" fontId="2" fillId="2" borderId="12" xfId="3" applyNumberFormat="1" applyFont="1" applyFill="1" applyBorder="1" applyAlignment="1">
      <alignment horizontal="center" vertical="top" wrapText="1"/>
    </xf>
    <xf numFmtId="0" fontId="2" fillId="2" borderId="0" xfId="3" applyNumberFormat="1" applyFont="1" applyFill="1" applyBorder="1" applyAlignment="1">
      <alignment horizontal="center" vertical="top" wrapText="1"/>
    </xf>
    <xf numFmtId="0" fontId="2" fillId="2" borderId="9" xfId="3" applyNumberFormat="1" applyFont="1" applyFill="1" applyBorder="1" applyAlignment="1">
      <alignment horizontal="center" vertical="top" wrapText="1"/>
    </xf>
    <xf numFmtId="0" fontId="2" fillId="2" borderId="13" xfId="3" applyNumberFormat="1" applyFont="1" applyFill="1" applyBorder="1" applyAlignment="1">
      <alignment horizontal="center" vertical="top" wrapText="1"/>
    </xf>
    <xf numFmtId="0" fontId="2" fillId="2" borderId="1" xfId="3" applyNumberFormat="1" applyFont="1" applyFill="1" applyBorder="1" applyAlignment="1">
      <alignment horizontal="center" vertical="top" wrapText="1"/>
    </xf>
    <xf numFmtId="0" fontId="2" fillId="2" borderId="14" xfId="3" applyNumberFormat="1" applyFont="1" applyFill="1" applyBorder="1" applyAlignment="1">
      <alignment horizontal="center" vertical="top" wrapText="1"/>
    </xf>
    <xf numFmtId="0" fontId="2" fillId="2" borderId="8" xfId="3" applyNumberFormat="1" applyFont="1" applyFill="1" applyBorder="1" applyAlignment="1">
      <alignment horizontal="center" vertical="top"/>
    </xf>
    <xf numFmtId="0" fontId="2" fillId="2" borderId="13" xfId="3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2" fillId="2" borderId="14" xfId="3" applyNumberFormat="1" applyFont="1" applyFill="1" applyBorder="1" applyAlignment="1">
      <alignment horizontal="center" vertical="top"/>
    </xf>
    <xf numFmtId="49" fontId="2" fillId="2" borderId="23" xfId="3" applyNumberFormat="1" applyFont="1" applyFill="1" applyBorder="1" applyAlignment="1">
      <alignment horizontal="center" vertical="top"/>
    </xf>
    <xf numFmtId="49" fontId="2" fillId="2" borderId="2" xfId="3" applyNumberFormat="1" applyFont="1" applyFill="1" applyBorder="1" applyAlignment="1">
      <alignment horizontal="center" vertical="top"/>
    </xf>
    <xf numFmtId="49" fontId="2" fillId="2" borderId="8" xfId="3" applyNumberFormat="1" applyFont="1" applyFill="1" applyBorder="1" applyAlignment="1">
      <alignment horizontal="center" vertical="top"/>
    </xf>
    <xf numFmtId="0" fontId="2" fillId="2" borderId="3" xfId="3" applyNumberFormat="1" applyFont="1" applyFill="1" applyBorder="1" applyAlignment="1">
      <alignment horizontal="center"/>
    </xf>
    <xf numFmtId="0" fontId="2" fillId="2" borderId="7" xfId="3" applyNumberFormat="1" applyFont="1" applyFill="1" applyBorder="1" applyAlignment="1">
      <alignment horizontal="left" vertical="top" wrapText="1" indent="1"/>
    </xf>
    <xf numFmtId="0" fontId="2" fillId="2" borderId="2" xfId="3" applyNumberFormat="1" applyFont="1" applyFill="1" applyBorder="1" applyAlignment="1">
      <alignment horizontal="left" vertical="top" wrapText="1" indent="1"/>
    </xf>
    <xf numFmtId="0" fontId="2" fillId="2" borderId="24" xfId="3" applyNumberFormat="1" applyFont="1" applyFill="1" applyBorder="1" applyAlignment="1">
      <alignment horizontal="left" vertical="top" wrapText="1" indent="1"/>
    </xf>
    <xf numFmtId="49" fontId="2" fillId="2" borderId="23" xfId="3" applyNumberFormat="1" applyFont="1" applyFill="1" applyBorder="1" applyAlignment="1">
      <alignment horizontal="center"/>
    </xf>
    <xf numFmtId="49" fontId="2" fillId="2" borderId="2" xfId="3" applyNumberFormat="1" applyFont="1" applyFill="1" applyBorder="1" applyAlignment="1">
      <alignment horizontal="center"/>
    </xf>
    <xf numFmtId="49" fontId="2" fillId="2" borderId="8" xfId="3" applyNumberFormat="1" applyFont="1" applyFill="1" applyBorder="1" applyAlignment="1">
      <alignment horizontal="center"/>
    </xf>
    <xf numFmtId="0" fontId="2" fillId="2" borderId="0" xfId="3" applyFont="1" applyFill="1" applyAlignment="1">
      <alignment horizontal="center" vertical="center"/>
    </xf>
    <xf numFmtId="49" fontId="2" fillId="2" borderId="7" xfId="3" applyNumberFormat="1" applyFont="1" applyFill="1" applyBorder="1" applyAlignment="1">
      <alignment horizontal="center" vertical="top" wrapText="1"/>
    </xf>
    <xf numFmtId="49" fontId="2" fillId="2" borderId="2" xfId="3" applyNumberFormat="1" applyFont="1" applyFill="1" applyBorder="1" applyAlignment="1">
      <alignment horizontal="center" vertical="top" wrapText="1"/>
    </xf>
    <xf numFmtId="49" fontId="2" fillId="2" borderId="8" xfId="3" applyNumberFormat="1" applyFont="1" applyFill="1" applyBorder="1" applyAlignment="1">
      <alignment horizontal="center" vertical="top" wrapText="1"/>
    </xf>
    <xf numFmtId="49" fontId="2" fillId="2" borderId="10" xfId="3" applyNumberFormat="1" applyFont="1" applyFill="1" applyBorder="1" applyAlignment="1">
      <alignment horizontal="center" vertical="top" wrapText="1"/>
    </xf>
    <xf numFmtId="49" fontId="2" fillId="2" borderId="5" xfId="3" applyNumberFormat="1" applyFont="1" applyFill="1" applyBorder="1" applyAlignment="1">
      <alignment horizontal="center" vertical="top" wrapText="1"/>
    </xf>
    <xf numFmtId="49" fontId="2" fillId="2" borderId="9" xfId="3" applyNumberFormat="1" applyFont="1" applyFill="1" applyBorder="1" applyAlignment="1">
      <alignment horizontal="center" vertical="top" wrapText="1"/>
    </xf>
    <xf numFmtId="49" fontId="2" fillId="2" borderId="12" xfId="3" applyNumberFormat="1" applyFont="1" applyFill="1" applyBorder="1" applyAlignment="1">
      <alignment horizontal="center" vertical="top" wrapText="1"/>
    </xf>
    <xf numFmtId="49" fontId="2" fillId="2" borderId="0" xfId="3" applyNumberFormat="1" applyFont="1" applyFill="1" applyBorder="1" applyAlignment="1">
      <alignment horizontal="center" vertical="top" wrapText="1"/>
    </xf>
    <xf numFmtId="49" fontId="2" fillId="2" borderId="11" xfId="3" applyNumberFormat="1" applyFont="1" applyFill="1" applyBorder="1" applyAlignment="1">
      <alignment horizontal="center" vertical="top" wrapText="1"/>
    </xf>
    <xf numFmtId="49" fontId="2" fillId="2" borderId="13" xfId="3" applyNumberFormat="1" applyFont="1" applyFill="1" applyBorder="1" applyAlignment="1">
      <alignment horizontal="center" vertical="top" wrapText="1"/>
    </xf>
    <xf numFmtId="49" fontId="2" fillId="2" borderId="1" xfId="3" applyNumberFormat="1" applyFont="1" applyFill="1" applyBorder="1" applyAlignment="1">
      <alignment horizontal="center" vertical="top" wrapText="1"/>
    </xf>
    <xf numFmtId="49" fontId="2" fillId="2" borderId="14" xfId="3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0" fontId="9" fillId="2" borderId="5" xfId="3" applyNumberFormat="1" applyFont="1" applyFill="1" applyBorder="1" applyAlignment="1">
      <alignment horizontal="right"/>
    </xf>
    <xf numFmtId="49" fontId="2" fillId="2" borderId="26" xfId="3" applyNumberFormat="1" applyFont="1" applyFill="1" applyBorder="1" applyAlignment="1">
      <alignment horizontal="center"/>
    </xf>
    <xf numFmtId="49" fontId="2" fillId="2" borderId="16" xfId="3" applyNumberFormat="1" applyFont="1" applyFill="1" applyBorder="1" applyAlignment="1">
      <alignment horizontal="center"/>
    </xf>
    <xf numFmtId="49" fontId="2" fillId="2" borderId="17" xfId="3" applyNumberFormat="1" applyFont="1" applyFill="1" applyBorder="1" applyAlignment="1">
      <alignment horizontal="center"/>
    </xf>
    <xf numFmtId="0" fontId="2" fillId="2" borderId="28" xfId="3" applyNumberFormat="1" applyFont="1" applyFill="1" applyBorder="1" applyAlignment="1">
      <alignment horizontal="center"/>
    </xf>
    <xf numFmtId="49" fontId="2" fillId="2" borderId="28" xfId="3" applyNumberFormat="1" applyFont="1" applyFill="1" applyBorder="1" applyAlignment="1">
      <alignment horizontal="center"/>
    </xf>
    <xf numFmtId="49" fontId="2" fillId="2" borderId="32" xfId="3" applyNumberFormat="1" applyFont="1" applyFill="1" applyBorder="1" applyAlignment="1">
      <alignment horizontal="center"/>
    </xf>
    <xf numFmtId="0" fontId="2" fillId="2" borderId="7" xfId="3" applyNumberFormat="1" applyFont="1" applyFill="1" applyBorder="1" applyAlignment="1">
      <alignment horizontal="center" vertical="center" wrapText="1"/>
    </xf>
    <xf numFmtId="0" fontId="2" fillId="2" borderId="2" xfId="3" applyNumberFormat="1" applyFont="1" applyFill="1" applyBorder="1" applyAlignment="1">
      <alignment horizontal="center" vertical="center" wrapText="1"/>
    </xf>
    <xf numFmtId="0" fontId="2" fillId="2" borderId="11" xfId="3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1" fillId="2" borderId="5" xfId="0" applyNumberFormat="1" applyFon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0" fontId="1" fillId="2" borderId="12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Border="1" applyAlignment="1">
      <alignment horizontal="center" vertical="top" wrapText="1"/>
    </xf>
    <xf numFmtId="0" fontId="1" fillId="2" borderId="11" xfId="0" applyNumberFormat="1" applyFont="1" applyFill="1" applyBorder="1" applyAlignment="1">
      <alignment horizontal="center" vertical="top" wrapText="1"/>
    </xf>
    <xf numFmtId="0" fontId="1" fillId="2" borderId="1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4" xfId="0" applyNumberFormat="1" applyFont="1" applyFill="1" applyBorder="1" applyAlignment="1">
      <alignment horizontal="center" vertical="top" wrapText="1"/>
    </xf>
    <xf numFmtId="0" fontId="2" fillId="2" borderId="7" xfId="3" applyNumberFormat="1" applyFont="1" applyFill="1" applyBorder="1" applyAlignment="1">
      <alignment horizontal="center" vertical="top" wrapText="1"/>
    </xf>
    <xf numFmtId="0" fontId="2" fillId="2" borderId="2" xfId="3" applyNumberFormat="1" applyFont="1" applyFill="1" applyBorder="1" applyAlignment="1">
      <alignment horizontal="center" vertical="top" wrapText="1"/>
    </xf>
    <xf numFmtId="0" fontId="2" fillId="2" borderId="8" xfId="3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/>
    </xf>
    <xf numFmtId="0" fontId="1" fillId="2" borderId="8" xfId="0" applyNumberFormat="1" applyFont="1" applyFill="1" applyBorder="1" applyAlignment="1">
      <alignment horizontal="center" vertical="top"/>
    </xf>
    <xf numFmtId="0" fontId="9" fillId="2" borderId="7" xfId="3" applyNumberFormat="1" applyFont="1" applyFill="1" applyBorder="1" applyAlignment="1">
      <alignment horizontal="center" vertical="center"/>
    </xf>
    <xf numFmtId="0" fontId="9" fillId="2" borderId="2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11" fillId="0" borderId="0" xfId="2" applyFont="1" applyBorder="1" applyAlignment="1">
      <alignment horizontal="center" wrapText="1"/>
    </xf>
    <xf numFmtId="0" fontId="2" fillId="0" borderId="0" xfId="2" applyFont="1" applyBorder="1" applyAlignment="1">
      <alignment horizontal="center" wrapText="1"/>
    </xf>
    <xf numFmtId="49" fontId="11" fillId="0" borderId="0" xfId="3" applyNumberFormat="1" applyFont="1" applyFill="1" applyAlignment="1">
      <alignment horizontal="center" vertical="center"/>
    </xf>
    <xf numFmtId="49" fontId="2" fillId="0" borderId="0" xfId="3" applyNumberFormat="1" applyFont="1" applyFill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top"/>
    </xf>
    <xf numFmtId="0" fontId="2" fillId="0" borderId="2" xfId="3" applyNumberFormat="1" applyFont="1" applyFill="1" applyBorder="1" applyAlignment="1">
      <alignment horizontal="center" vertical="top"/>
    </xf>
    <xf numFmtId="0" fontId="2" fillId="0" borderId="8" xfId="3" applyNumberFormat="1" applyFont="1" applyFill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2" fillId="0" borderId="13" xfId="3" applyNumberFormat="1" applyFont="1" applyFill="1" applyBorder="1" applyAlignment="1">
      <alignment horizontal="center" vertical="top" wrapText="1"/>
    </xf>
    <xf numFmtId="0" fontId="2" fillId="0" borderId="1" xfId="3" applyNumberFormat="1" applyFont="1" applyFill="1" applyBorder="1" applyAlignment="1">
      <alignment horizontal="center" vertical="top" wrapText="1"/>
    </xf>
    <xf numFmtId="0" fontId="2" fillId="0" borderId="14" xfId="3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4" xfId="0" applyNumberFormat="1" applyFont="1" applyBorder="1" applyAlignment="1">
      <alignment horizontal="center" vertical="top"/>
    </xf>
    <xf numFmtId="0" fontId="2" fillId="0" borderId="10" xfId="3" applyNumberFormat="1" applyFont="1" applyFill="1" applyBorder="1" applyAlignment="1">
      <alignment horizontal="center" vertical="top" wrapText="1"/>
    </xf>
    <xf numFmtId="0" fontId="2" fillId="0" borderId="5" xfId="3" applyNumberFormat="1" applyFont="1" applyFill="1" applyBorder="1" applyAlignment="1">
      <alignment horizontal="center" vertical="top" wrapText="1"/>
    </xf>
    <xf numFmtId="0" fontId="2" fillId="0" borderId="9" xfId="3" applyNumberFormat="1" applyFont="1" applyFill="1" applyBorder="1" applyAlignment="1">
      <alignment horizontal="center" vertical="top" wrapText="1"/>
    </xf>
    <xf numFmtId="0" fontId="2" fillId="0" borderId="12" xfId="3" applyNumberFormat="1" applyFont="1" applyFill="1" applyBorder="1" applyAlignment="1">
      <alignment horizontal="center" vertical="top" wrapText="1"/>
    </xf>
    <xf numFmtId="0" fontId="2" fillId="0" borderId="0" xfId="3" applyNumberFormat="1" applyFont="1" applyFill="1" applyBorder="1" applyAlignment="1">
      <alignment horizontal="center" vertical="top" wrapText="1"/>
    </xf>
    <xf numFmtId="0" fontId="2" fillId="0" borderId="11" xfId="3" applyNumberFormat="1" applyFont="1" applyFill="1" applyBorder="1" applyAlignment="1">
      <alignment horizontal="center" vertical="top" wrapText="1"/>
    </xf>
    <xf numFmtId="0" fontId="2" fillId="0" borderId="7" xfId="3" applyNumberFormat="1" applyFont="1" applyFill="1" applyBorder="1" applyAlignment="1">
      <alignment horizontal="center" vertical="top" wrapText="1"/>
    </xf>
    <xf numFmtId="0" fontId="2" fillId="0" borderId="2" xfId="3" applyNumberFormat="1" applyFont="1" applyFill="1" applyBorder="1" applyAlignment="1">
      <alignment horizontal="center" vertical="top" wrapText="1"/>
    </xf>
    <xf numFmtId="0" fontId="2" fillId="0" borderId="8" xfId="3" applyNumberFormat="1" applyFont="1" applyFill="1" applyBorder="1" applyAlignment="1">
      <alignment horizontal="center" vertical="top" wrapText="1"/>
    </xf>
    <xf numFmtId="0" fontId="2" fillId="0" borderId="3" xfId="3" applyNumberFormat="1" applyFont="1" applyFill="1" applyBorder="1" applyAlignment="1">
      <alignment horizontal="center" vertical="top" wrapText="1"/>
    </xf>
    <xf numFmtId="0" fontId="2" fillId="0" borderId="10" xfId="3" applyNumberFormat="1" applyFont="1" applyFill="1" applyBorder="1" applyAlignment="1">
      <alignment horizontal="center" vertical="top"/>
    </xf>
    <xf numFmtId="0" fontId="2" fillId="0" borderId="5" xfId="3" applyNumberFormat="1" applyFont="1" applyFill="1" applyBorder="1" applyAlignment="1">
      <alignment horizontal="center" vertical="top"/>
    </xf>
    <xf numFmtId="0" fontId="2" fillId="0" borderId="9" xfId="3" applyNumberFormat="1" applyFont="1" applyFill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2" fillId="0" borderId="7" xfId="3" applyNumberFormat="1" applyFont="1" applyFill="1" applyBorder="1" applyAlignment="1">
      <alignment horizontal="left" vertical="top"/>
    </xf>
    <xf numFmtId="0" fontId="2" fillId="0" borderId="2" xfId="3" applyNumberFormat="1" applyFont="1" applyFill="1" applyBorder="1" applyAlignment="1">
      <alignment horizontal="left" vertical="top"/>
    </xf>
    <xf numFmtId="0" fontId="2" fillId="0" borderId="8" xfId="3" applyNumberFormat="1" applyFont="1" applyFill="1" applyBorder="1" applyAlignment="1">
      <alignment horizontal="left" vertical="top"/>
    </xf>
    <xf numFmtId="49" fontId="2" fillId="0" borderId="18" xfId="3" applyNumberFormat="1" applyFont="1" applyFill="1" applyBorder="1" applyAlignment="1">
      <alignment horizontal="center"/>
    </xf>
    <xf numFmtId="49" fontId="2" fillId="0" borderId="19" xfId="3" applyNumberFormat="1" applyFont="1" applyFill="1" applyBorder="1" applyAlignment="1">
      <alignment horizontal="center"/>
    </xf>
    <xf numFmtId="49" fontId="2" fillId="0" borderId="20" xfId="3" applyNumberFormat="1" applyFont="1" applyFill="1" applyBorder="1" applyAlignment="1">
      <alignment horizontal="center"/>
    </xf>
    <xf numFmtId="0" fontId="2" fillId="0" borderId="21" xfId="3" applyNumberFormat="1" applyFont="1" applyFill="1" applyBorder="1" applyAlignment="1">
      <alignment horizontal="center"/>
    </xf>
    <xf numFmtId="0" fontId="2" fillId="0" borderId="19" xfId="3" applyNumberFormat="1" applyFont="1" applyFill="1" applyBorder="1" applyAlignment="1">
      <alignment horizontal="center"/>
    </xf>
    <xf numFmtId="0" fontId="2" fillId="0" borderId="20" xfId="3" applyNumberFormat="1" applyFont="1" applyFill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2" fillId="0" borderId="15" xfId="3" applyNumberFormat="1" applyFont="1" applyFill="1" applyBorder="1" applyAlignment="1">
      <alignment horizontal="center" vertical="top"/>
    </xf>
    <xf numFmtId="0" fontId="2" fillId="0" borderId="16" xfId="3" applyNumberFormat="1" applyFont="1" applyFill="1" applyBorder="1" applyAlignment="1">
      <alignment horizontal="center" vertical="top"/>
    </xf>
    <xf numFmtId="0" fontId="2" fillId="0" borderId="17" xfId="3" applyNumberFormat="1" applyFont="1" applyFill="1" applyBorder="1" applyAlignment="1">
      <alignment horizontal="center" vertical="top"/>
    </xf>
    <xf numFmtId="0" fontId="2" fillId="0" borderId="22" xfId="3" applyNumberFormat="1" applyFont="1" applyFill="1" applyBorder="1" applyAlignment="1">
      <alignment horizontal="center"/>
    </xf>
    <xf numFmtId="4" fontId="2" fillId="0" borderId="21" xfId="3" applyNumberFormat="1" applyFont="1" applyFill="1" applyBorder="1" applyAlignment="1">
      <alignment horizontal="center"/>
    </xf>
    <xf numFmtId="4" fontId="2" fillId="0" borderId="19" xfId="3" applyNumberFormat="1" applyFont="1" applyFill="1" applyBorder="1" applyAlignment="1">
      <alignment horizontal="center"/>
    </xf>
    <xf numFmtId="4" fontId="2" fillId="0" borderId="20" xfId="3" applyNumberFormat="1" applyFont="1" applyFill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49" fontId="2" fillId="0" borderId="23" xfId="3" applyNumberFormat="1" applyFont="1" applyFill="1" applyBorder="1" applyAlignment="1">
      <alignment horizontal="center"/>
    </xf>
    <xf numFmtId="49" fontId="2" fillId="0" borderId="2" xfId="3" applyNumberFormat="1" applyFont="1" applyFill="1" applyBorder="1" applyAlignment="1">
      <alignment horizontal="center"/>
    </xf>
    <xf numFmtId="49" fontId="2" fillId="0" borderId="8" xfId="3" applyNumberFormat="1" applyFont="1" applyFill="1" applyBorder="1" applyAlignment="1">
      <alignment horizontal="center"/>
    </xf>
    <xf numFmtId="0" fontId="2" fillId="0" borderId="7" xfId="3" applyNumberFormat="1" applyFont="1" applyFill="1" applyBorder="1" applyAlignment="1">
      <alignment horizontal="center"/>
    </xf>
    <xf numFmtId="0" fontId="2" fillId="0" borderId="2" xfId="3" applyNumberFormat="1" applyFont="1" applyFill="1" applyBorder="1" applyAlignment="1">
      <alignment horizontal="center"/>
    </xf>
    <xf numFmtId="0" fontId="2" fillId="0" borderId="8" xfId="3" applyNumberFormat="1" applyFont="1" applyFill="1" applyBorder="1" applyAlignment="1">
      <alignment horizontal="center"/>
    </xf>
    <xf numFmtId="4" fontId="2" fillId="0" borderId="7" xfId="3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/>
    </xf>
    <xf numFmtId="4" fontId="2" fillId="0" borderId="8" xfId="3" applyNumberFormat="1" applyFont="1" applyFill="1" applyBorder="1" applyAlignment="1">
      <alignment horizontal="center"/>
    </xf>
    <xf numFmtId="0" fontId="2" fillId="0" borderId="24" xfId="3" applyNumberFormat="1" applyFont="1" applyFill="1" applyBorder="1" applyAlignment="1">
      <alignment horizontal="center"/>
    </xf>
    <xf numFmtId="0" fontId="2" fillId="0" borderId="7" xfId="3" applyNumberFormat="1" applyFont="1" applyFill="1" applyBorder="1" applyAlignment="1">
      <alignment horizontal="left" vertical="top" wrapText="1" indent="1"/>
    </xf>
    <xf numFmtId="0" fontId="2" fillId="0" borderId="2" xfId="3" applyNumberFormat="1" applyFont="1" applyFill="1" applyBorder="1" applyAlignment="1">
      <alignment horizontal="left" vertical="top" wrapText="1" indent="1"/>
    </xf>
    <xf numFmtId="0" fontId="2" fillId="0" borderId="8" xfId="3" applyNumberFormat="1" applyFont="1" applyFill="1" applyBorder="1" applyAlignment="1">
      <alignment horizontal="left" vertical="top" wrapText="1" indent="1"/>
    </xf>
    <xf numFmtId="0" fontId="2" fillId="0" borderId="24" xfId="3" applyNumberFormat="1" applyFont="1" applyFill="1" applyBorder="1" applyAlignment="1">
      <alignment horizontal="left" vertical="top" wrapText="1" indent="1"/>
    </xf>
    <xf numFmtId="0" fontId="2" fillId="0" borderId="7" xfId="3" applyNumberFormat="1" applyFont="1" applyFill="1" applyBorder="1" applyAlignment="1">
      <alignment horizontal="left" vertical="top" wrapText="1" indent="2"/>
    </xf>
    <xf numFmtId="0" fontId="2" fillId="0" borderId="2" xfId="3" applyNumberFormat="1" applyFont="1" applyFill="1" applyBorder="1" applyAlignment="1">
      <alignment horizontal="left" vertical="top" wrapText="1" indent="2"/>
    </xf>
    <xf numFmtId="0" fontId="2" fillId="0" borderId="8" xfId="3" applyNumberFormat="1" applyFont="1" applyFill="1" applyBorder="1" applyAlignment="1">
      <alignment horizontal="left" vertical="top" wrapText="1" indent="2"/>
    </xf>
    <xf numFmtId="4" fontId="1" fillId="0" borderId="7" xfId="0" applyNumberFormat="1" applyFont="1" applyBorder="1" applyAlignment="1">
      <alignment horizontal="center"/>
    </xf>
    <xf numFmtId="0" fontId="2" fillId="0" borderId="15" xfId="3" applyNumberFormat="1" applyFont="1" applyFill="1" applyBorder="1" applyAlignment="1">
      <alignment horizontal="center"/>
    </xf>
    <xf numFmtId="0" fontId="2" fillId="0" borderId="16" xfId="3" applyNumberFormat="1" applyFont="1" applyFill="1" applyBorder="1" applyAlignment="1">
      <alignment horizontal="center"/>
    </xf>
    <xf numFmtId="0" fontId="2" fillId="0" borderId="27" xfId="3" applyNumberFormat="1" applyFont="1" applyFill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4" fontId="2" fillId="0" borderId="15" xfId="3" applyNumberFormat="1" applyFont="1" applyFill="1" applyBorder="1" applyAlignment="1">
      <alignment horizontal="center"/>
    </xf>
    <xf numFmtId="4" fontId="2" fillId="0" borderId="16" xfId="3" applyNumberFormat="1" applyFont="1" applyFill="1" applyBorder="1" applyAlignment="1">
      <alignment horizontal="center"/>
    </xf>
    <xf numFmtId="4" fontId="2" fillId="0" borderId="17" xfId="3" applyNumberFormat="1" applyFont="1" applyFill="1" applyBorder="1" applyAlignment="1">
      <alignment horizontal="center"/>
    </xf>
    <xf numFmtId="0" fontId="2" fillId="0" borderId="17" xfId="3" applyNumberFormat="1" applyFont="1" applyFill="1" applyBorder="1" applyAlignment="1">
      <alignment horizontal="center"/>
    </xf>
    <xf numFmtId="0" fontId="9" fillId="0" borderId="5" xfId="3" applyNumberFormat="1" applyFont="1" applyFill="1" applyBorder="1" applyAlignment="1">
      <alignment horizontal="right" wrapText="1"/>
    </xf>
    <xf numFmtId="49" fontId="9" fillId="0" borderId="26" xfId="3" applyNumberFormat="1" applyFont="1" applyFill="1" applyBorder="1" applyAlignment="1">
      <alignment horizontal="center"/>
    </xf>
    <xf numFmtId="49" fontId="9" fillId="0" borderId="16" xfId="3" applyNumberFormat="1" applyFont="1" applyFill="1" applyBorder="1" applyAlignment="1">
      <alignment horizontal="center"/>
    </xf>
    <xf numFmtId="49" fontId="9" fillId="0" borderId="17" xfId="3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10" fontId="2" fillId="0" borderId="3" xfId="4" applyNumberFormat="1" applyFont="1" applyFill="1" applyBorder="1" applyAlignment="1">
      <alignment horizontal="center"/>
    </xf>
    <xf numFmtId="10" fontId="2" fillId="0" borderId="3" xfId="3" applyNumberFormat="1" applyFont="1" applyFill="1" applyBorder="1" applyAlignment="1">
      <alignment horizontal="center"/>
    </xf>
    <xf numFmtId="10" fontId="2" fillId="0" borderId="29" xfId="4" applyNumberFormat="1" applyFont="1" applyFill="1" applyBorder="1" applyAlignment="1">
      <alignment horizontal="center"/>
    </xf>
    <xf numFmtId="10" fontId="2" fillId="0" borderId="29" xfId="3" applyNumberFormat="1" applyFont="1" applyFill="1" applyBorder="1" applyAlignment="1">
      <alignment horizontal="center"/>
    </xf>
    <xf numFmtId="10" fontId="2" fillId="0" borderId="30" xfId="3" applyNumberFormat="1" applyFont="1" applyFill="1" applyBorder="1" applyAlignment="1">
      <alignment horizontal="center"/>
    </xf>
    <xf numFmtId="10" fontId="2" fillId="0" borderId="31" xfId="3" applyNumberFormat="1" applyFont="1" applyFill="1" applyBorder="1" applyAlignment="1">
      <alignment horizontal="center"/>
    </xf>
    <xf numFmtId="2" fontId="2" fillId="2" borderId="3" xfId="3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5" xfId="0" applyNumberFormat="1" applyFont="1" applyFill="1" applyBorder="1" applyAlignment="1">
      <alignment horizontal="center" vertical="top"/>
    </xf>
    <xf numFmtId="0" fontId="1" fillId="2" borderId="9" xfId="0" applyNumberFormat="1" applyFont="1" applyFill="1" applyBorder="1" applyAlignment="1">
      <alignment horizontal="center" vertical="top"/>
    </xf>
    <xf numFmtId="49" fontId="2" fillId="2" borderId="3" xfId="3" applyNumberFormat="1" applyFont="1" applyFill="1" applyBorder="1" applyAlignment="1">
      <alignment horizontal="center" vertical="center"/>
    </xf>
    <xf numFmtId="4" fontId="2" fillId="2" borderId="3" xfId="3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2" fillId="2" borderId="3" xfId="3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3 2" xfId="3"/>
    <cellStyle name="Обычный 4" xfId="2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76"/>
  <sheetViews>
    <sheetView topLeftCell="A58" zoomScaleNormal="100" zoomScaleSheetLayoutView="100" zoomScalePageLayoutView="80" workbookViewId="0">
      <selection activeCell="K50" sqref="K50"/>
    </sheetView>
  </sheetViews>
  <sheetFormatPr defaultColWidth="9.140625" defaultRowHeight="12.75" x14ac:dyDescent="0.2"/>
  <cols>
    <col min="1" max="4" width="9.140625" style="16"/>
    <col min="5" max="5" width="18.42578125" style="16" customWidth="1"/>
    <col min="6" max="6" width="9.140625" style="16"/>
    <col min="7" max="7" width="12.42578125" style="16" customWidth="1"/>
    <col min="8" max="9" width="9.140625" style="16"/>
    <col min="10" max="10" width="32" style="16" customWidth="1"/>
    <col min="11" max="16384" width="9.140625" style="16"/>
  </cols>
  <sheetData>
    <row r="1" spans="1:18" ht="21" customHeight="1" x14ac:dyDescent="0.2">
      <c r="O1" s="100" t="s">
        <v>0</v>
      </c>
      <c r="P1" s="100"/>
      <c r="Q1" s="100"/>
      <c r="R1" s="100"/>
    </row>
    <row r="2" spans="1:18" ht="21" customHeight="1" x14ac:dyDescent="0.35">
      <c r="J2" s="18"/>
      <c r="K2" s="18"/>
      <c r="L2" s="18"/>
      <c r="M2" s="18"/>
      <c r="O2" s="102" t="s">
        <v>289</v>
      </c>
      <c r="P2" s="103"/>
      <c r="Q2" s="103"/>
      <c r="R2" s="103"/>
    </row>
    <row r="3" spans="1:18" ht="21" customHeight="1" x14ac:dyDescent="0.2">
      <c r="J3" s="19"/>
      <c r="K3" s="19"/>
      <c r="L3" s="19"/>
      <c r="M3" s="19"/>
      <c r="O3" s="101" t="s">
        <v>290</v>
      </c>
      <c r="P3" s="101"/>
      <c r="Q3" s="101"/>
      <c r="R3" s="101"/>
    </row>
    <row r="4" spans="1:18" ht="21" customHeight="1" x14ac:dyDescent="0.2">
      <c r="J4" s="19"/>
      <c r="K4" s="19"/>
      <c r="L4" s="19"/>
      <c r="M4" s="19"/>
      <c r="O4" s="101" t="s">
        <v>291</v>
      </c>
      <c r="P4" s="101"/>
      <c r="Q4" s="101"/>
      <c r="R4" s="101"/>
    </row>
    <row r="5" spans="1:18" ht="14.1" customHeight="1" x14ac:dyDescent="0.2">
      <c r="D5" s="1"/>
    </row>
    <row r="6" spans="1:18" ht="21" customHeight="1" x14ac:dyDescent="0.35">
      <c r="A6" s="104" t="s">
        <v>343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18" ht="21" customHeight="1" x14ac:dyDescent="0.35">
      <c r="A7" s="104" t="s">
        <v>141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18" ht="21" customHeight="1" x14ac:dyDescent="0.35">
      <c r="A8" s="104" t="s">
        <v>140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</row>
    <row r="9" spans="1:18" ht="15" x14ac:dyDescent="0.25">
      <c r="A9" s="14"/>
      <c r="B9" s="14"/>
      <c r="C9" s="14"/>
      <c r="D9" s="1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83.25" customHeight="1" x14ac:dyDescent="0.2">
      <c r="A10" s="87" t="s">
        <v>102</v>
      </c>
      <c r="B10" s="87"/>
      <c r="C10" s="87"/>
      <c r="D10" s="87"/>
      <c r="E10" s="87" t="s">
        <v>96</v>
      </c>
      <c r="F10" s="87"/>
      <c r="G10" s="87"/>
      <c r="H10" s="87" t="s">
        <v>97</v>
      </c>
      <c r="I10" s="87"/>
      <c r="J10" s="87" t="s">
        <v>98</v>
      </c>
      <c r="K10" s="87"/>
      <c r="L10" s="87"/>
      <c r="M10" s="87"/>
      <c r="N10" s="87"/>
      <c r="O10" s="87"/>
      <c r="P10" s="87"/>
      <c r="Q10" s="87"/>
      <c r="R10" s="87" t="s">
        <v>101</v>
      </c>
    </row>
    <row r="11" spans="1:18" ht="15" x14ac:dyDescent="0.2">
      <c r="A11" s="87"/>
      <c r="B11" s="87"/>
      <c r="C11" s="87"/>
      <c r="D11" s="87"/>
      <c r="E11" s="87" t="s">
        <v>119</v>
      </c>
      <c r="F11" s="87" t="s">
        <v>119</v>
      </c>
      <c r="G11" s="87" t="s">
        <v>119</v>
      </c>
      <c r="H11" s="87" t="s">
        <v>119</v>
      </c>
      <c r="I11" s="87" t="s">
        <v>119</v>
      </c>
      <c r="J11" s="87" t="s">
        <v>119</v>
      </c>
      <c r="K11" s="106" t="s">
        <v>99</v>
      </c>
      <c r="L11" s="106"/>
      <c r="M11" s="87" t="s">
        <v>114</v>
      </c>
      <c r="N11" s="87" t="s">
        <v>115</v>
      </c>
      <c r="O11" s="87" t="s">
        <v>116</v>
      </c>
      <c r="P11" s="87" t="s">
        <v>117</v>
      </c>
      <c r="Q11" s="87" t="s">
        <v>118</v>
      </c>
      <c r="R11" s="87"/>
    </row>
    <row r="12" spans="1:18" ht="111" customHeight="1" x14ac:dyDescent="0.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47" t="s">
        <v>113</v>
      </c>
      <c r="L12" s="47" t="s">
        <v>100</v>
      </c>
      <c r="M12" s="87"/>
      <c r="N12" s="87"/>
      <c r="O12" s="87"/>
      <c r="P12" s="87"/>
      <c r="Q12" s="87"/>
      <c r="R12" s="87"/>
    </row>
    <row r="13" spans="1:18" x14ac:dyDescent="0.2">
      <c r="A13" s="107">
        <v>1</v>
      </c>
      <c r="B13" s="107"/>
      <c r="C13" s="107"/>
      <c r="D13" s="107"/>
      <c r="E13" s="48">
        <v>2</v>
      </c>
      <c r="F13" s="48">
        <v>3</v>
      </c>
      <c r="G13" s="48">
        <v>4</v>
      </c>
      <c r="H13" s="48">
        <v>5</v>
      </c>
      <c r="I13" s="48">
        <v>6</v>
      </c>
      <c r="J13" s="48">
        <v>7</v>
      </c>
      <c r="K13" s="48">
        <v>8</v>
      </c>
      <c r="L13" s="48">
        <v>9</v>
      </c>
      <c r="M13" s="48">
        <v>10</v>
      </c>
      <c r="N13" s="48">
        <v>11</v>
      </c>
      <c r="O13" s="48">
        <v>12</v>
      </c>
      <c r="P13" s="48">
        <v>13</v>
      </c>
      <c r="Q13" s="48">
        <v>14</v>
      </c>
      <c r="R13" s="48">
        <v>15</v>
      </c>
    </row>
    <row r="14" spans="1:18" ht="56.25" x14ac:dyDescent="0.2">
      <c r="A14" s="88" t="s">
        <v>393</v>
      </c>
      <c r="B14" s="89"/>
      <c r="C14" s="89"/>
      <c r="D14" s="90"/>
      <c r="E14" s="97" t="s">
        <v>394</v>
      </c>
      <c r="F14" s="97" t="s">
        <v>395</v>
      </c>
      <c r="G14" s="97" t="s">
        <v>396</v>
      </c>
      <c r="H14" s="97" t="s">
        <v>397</v>
      </c>
      <c r="I14" s="97"/>
      <c r="J14" s="50" t="s">
        <v>398</v>
      </c>
      <c r="K14" s="50" t="s">
        <v>399</v>
      </c>
      <c r="L14" s="50">
        <v>744</v>
      </c>
      <c r="M14" s="50">
        <v>2</v>
      </c>
      <c r="N14" s="50">
        <v>28.6</v>
      </c>
      <c r="O14" s="51">
        <v>0.1</v>
      </c>
      <c r="P14" s="52">
        <v>0</v>
      </c>
      <c r="Q14" s="52">
        <v>0</v>
      </c>
      <c r="R14" s="52">
        <v>0</v>
      </c>
    </row>
    <row r="15" spans="1:18" ht="67.5" x14ac:dyDescent="0.2">
      <c r="A15" s="91"/>
      <c r="B15" s="92"/>
      <c r="C15" s="92"/>
      <c r="D15" s="93"/>
      <c r="E15" s="98"/>
      <c r="F15" s="98"/>
      <c r="G15" s="98"/>
      <c r="H15" s="98"/>
      <c r="I15" s="98"/>
      <c r="J15" s="50" t="s">
        <v>400</v>
      </c>
      <c r="K15" s="50" t="s">
        <v>399</v>
      </c>
      <c r="L15" s="50">
        <v>744</v>
      </c>
      <c r="M15" s="50">
        <v>30</v>
      </c>
      <c r="N15" s="50">
        <v>33.299999999999997</v>
      </c>
      <c r="O15" s="51">
        <v>0.1</v>
      </c>
      <c r="P15" s="52">
        <v>0</v>
      </c>
      <c r="Q15" s="52">
        <v>0</v>
      </c>
      <c r="R15" s="52">
        <v>0</v>
      </c>
    </row>
    <row r="16" spans="1:18" s="53" customFormat="1" ht="56.25" x14ac:dyDescent="0.2">
      <c r="A16" s="91"/>
      <c r="B16" s="92"/>
      <c r="C16" s="92"/>
      <c r="D16" s="93"/>
      <c r="E16" s="98"/>
      <c r="F16" s="98"/>
      <c r="G16" s="98"/>
      <c r="H16" s="98"/>
      <c r="I16" s="98"/>
      <c r="J16" s="50" t="s">
        <v>401</v>
      </c>
      <c r="K16" s="50" t="s">
        <v>399</v>
      </c>
      <c r="L16" s="50">
        <v>744</v>
      </c>
      <c r="M16" s="50">
        <v>100</v>
      </c>
      <c r="N16" s="50">
        <v>100</v>
      </c>
      <c r="O16" s="51">
        <v>0.1</v>
      </c>
      <c r="P16" s="52">
        <v>0</v>
      </c>
      <c r="Q16" s="52">
        <v>0</v>
      </c>
      <c r="R16" s="52">
        <v>0</v>
      </c>
    </row>
    <row r="17" spans="1:18" ht="16.5" customHeight="1" x14ac:dyDescent="0.2">
      <c r="A17" s="94"/>
      <c r="B17" s="95"/>
      <c r="C17" s="95"/>
      <c r="D17" s="96"/>
      <c r="E17" s="99"/>
      <c r="F17" s="99"/>
      <c r="G17" s="99"/>
      <c r="H17" s="99"/>
      <c r="I17" s="99"/>
      <c r="J17" s="54" t="s">
        <v>402</v>
      </c>
      <c r="K17" s="54" t="s">
        <v>403</v>
      </c>
      <c r="L17" s="54">
        <v>792</v>
      </c>
      <c r="M17" s="54">
        <v>35</v>
      </c>
      <c r="N17" s="54">
        <v>35</v>
      </c>
      <c r="O17" s="55">
        <v>0.1</v>
      </c>
      <c r="P17" s="52">
        <v>0</v>
      </c>
      <c r="Q17" s="52">
        <v>0</v>
      </c>
      <c r="R17" s="52">
        <v>0</v>
      </c>
    </row>
    <row r="18" spans="1:18" ht="56.25" x14ac:dyDescent="0.2">
      <c r="A18" s="88" t="s">
        <v>393</v>
      </c>
      <c r="B18" s="89"/>
      <c r="C18" s="89"/>
      <c r="D18" s="90"/>
      <c r="E18" s="97" t="s">
        <v>428</v>
      </c>
      <c r="F18" s="97" t="s">
        <v>405</v>
      </c>
      <c r="G18" s="97"/>
      <c r="H18" s="97" t="s">
        <v>397</v>
      </c>
      <c r="I18" s="97"/>
      <c r="J18" s="50" t="s">
        <v>398</v>
      </c>
      <c r="K18" s="50" t="s">
        <v>399</v>
      </c>
      <c r="L18" s="50">
        <v>744</v>
      </c>
      <c r="M18" s="50">
        <v>2</v>
      </c>
      <c r="N18" s="50">
        <v>65.2</v>
      </c>
      <c r="O18" s="51">
        <v>0.1</v>
      </c>
      <c r="P18" s="52">
        <v>0</v>
      </c>
      <c r="Q18" s="52">
        <v>0</v>
      </c>
      <c r="R18" s="52">
        <v>0</v>
      </c>
    </row>
    <row r="19" spans="1:18" ht="67.5" x14ac:dyDescent="0.2">
      <c r="A19" s="91"/>
      <c r="B19" s="92"/>
      <c r="C19" s="92"/>
      <c r="D19" s="93"/>
      <c r="E19" s="98"/>
      <c r="F19" s="98"/>
      <c r="G19" s="98"/>
      <c r="H19" s="98"/>
      <c r="I19" s="98"/>
      <c r="J19" s="50" t="s">
        <v>400</v>
      </c>
      <c r="K19" s="50" t="s">
        <v>399</v>
      </c>
      <c r="L19" s="50">
        <v>744</v>
      </c>
      <c r="M19" s="50">
        <v>30</v>
      </c>
      <c r="N19" s="50">
        <v>28.6</v>
      </c>
      <c r="O19" s="51">
        <v>0.1</v>
      </c>
      <c r="P19" s="52">
        <v>0</v>
      </c>
      <c r="Q19" s="52">
        <v>0</v>
      </c>
      <c r="R19" s="52">
        <v>0</v>
      </c>
    </row>
    <row r="20" spans="1:18" s="53" customFormat="1" ht="56.25" x14ac:dyDescent="0.2">
      <c r="A20" s="91"/>
      <c r="B20" s="92"/>
      <c r="C20" s="92"/>
      <c r="D20" s="93"/>
      <c r="E20" s="98"/>
      <c r="F20" s="98"/>
      <c r="G20" s="98"/>
      <c r="H20" s="98"/>
      <c r="I20" s="98"/>
      <c r="J20" s="50" t="s">
        <v>401</v>
      </c>
      <c r="K20" s="50" t="s">
        <v>399</v>
      </c>
      <c r="L20" s="50">
        <v>744</v>
      </c>
      <c r="M20" s="50">
        <v>100</v>
      </c>
      <c r="N20" s="50">
        <v>100</v>
      </c>
      <c r="O20" s="51">
        <v>0.1</v>
      </c>
      <c r="P20" s="52">
        <v>0</v>
      </c>
      <c r="Q20" s="52">
        <v>0</v>
      </c>
      <c r="R20" s="52">
        <v>0</v>
      </c>
    </row>
    <row r="21" spans="1:18" ht="16.5" customHeight="1" x14ac:dyDescent="0.2">
      <c r="A21" s="94"/>
      <c r="B21" s="95"/>
      <c r="C21" s="95"/>
      <c r="D21" s="96"/>
      <c r="E21" s="99"/>
      <c r="F21" s="99"/>
      <c r="G21" s="99"/>
      <c r="H21" s="99"/>
      <c r="I21" s="99"/>
      <c r="J21" s="54" t="s">
        <v>402</v>
      </c>
      <c r="K21" s="54" t="s">
        <v>403</v>
      </c>
      <c r="L21" s="54">
        <v>792</v>
      </c>
      <c r="M21" s="54">
        <v>66</v>
      </c>
      <c r="N21" s="54">
        <v>66</v>
      </c>
      <c r="O21" s="55">
        <v>0.1</v>
      </c>
      <c r="P21" s="52">
        <v>0</v>
      </c>
      <c r="Q21" s="52">
        <v>0</v>
      </c>
      <c r="R21" s="52">
        <v>0</v>
      </c>
    </row>
    <row r="22" spans="1:18" ht="58.5" customHeight="1" x14ac:dyDescent="0.2">
      <c r="A22" s="108" t="s">
        <v>393</v>
      </c>
      <c r="B22" s="109"/>
      <c r="C22" s="109"/>
      <c r="D22" s="110"/>
      <c r="E22" s="97" t="s">
        <v>405</v>
      </c>
      <c r="F22" s="97" t="s">
        <v>405</v>
      </c>
      <c r="G22" s="97" t="s">
        <v>396</v>
      </c>
      <c r="H22" s="97" t="s">
        <v>397</v>
      </c>
      <c r="I22" s="97"/>
      <c r="J22" s="54" t="s">
        <v>406</v>
      </c>
      <c r="K22" s="50" t="s">
        <v>399</v>
      </c>
      <c r="L22" s="54">
        <v>744</v>
      </c>
      <c r="M22" s="54">
        <v>64</v>
      </c>
      <c r="N22" s="54">
        <v>74.3</v>
      </c>
      <c r="O22" s="55">
        <v>0.1</v>
      </c>
      <c r="P22" s="52">
        <v>0</v>
      </c>
      <c r="Q22" s="52">
        <v>0</v>
      </c>
      <c r="R22" s="52">
        <v>0</v>
      </c>
    </row>
    <row r="23" spans="1:18" ht="56.25" customHeight="1" x14ac:dyDescent="0.2">
      <c r="A23" s="111"/>
      <c r="B23" s="112"/>
      <c r="C23" s="112"/>
      <c r="D23" s="113"/>
      <c r="E23" s="98"/>
      <c r="F23" s="98"/>
      <c r="G23" s="98"/>
      <c r="H23" s="98"/>
      <c r="I23" s="98"/>
      <c r="J23" s="50" t="s">
        <v>398</v>
      </c>
      <c r="K23" s="50" t="s">
        <v>399</v>
      </c>
      <c r="L23" s="50">
        <v>744</v>
      </c>
      <c r="M23" s="50">
        <v>2</v>
      </c>
      <c r="N23" s="50">
        <v>42.1</v>
      </c>
      <c r="O23" s="51">
        <v>0.1</v>
      </c>
      <c r="P23" s="52">
        <v>0</v>
      </c>
      <c r="Q23" s="52">
        <v>0</v>
      </c>
      <c r="R23" s="52">
        <v>0</v>
      </c>
    </row>
    <row r="24" spans="1:18" ht="67.5" x14ac:dyDescent="0.2">
      <c r="A24" s="111"/>
      <c r="B24" s="112"/>
      <c r="C24" s="112"/>
      <c r="D24" s="113"/>
      <c r="E24" s="98"/>
      <c r="F24" s="98"/>
      <c r="G24" s="98"/>
      <c r="H24" s="98"/>
      <c r="I24" s="98"/>
      <c r="J24" s="50" t="s">
        <v>400</v>
      </c>
      <c r="K24" s="50" t="s">
        <v>399</v>
      </c>
      <c r="L24" s="50">
        <v>744</v>
      </c>
      <c r="M24" s="50">
        <v>30</v>
      </c>
      <c r="N24" s="50">
        <v>33.299999999999997</v>
      </c>
      <c r="O24" s="51">
        <v>0.1</v>
      </c>
      <c r="P24" s="52">
        <v>0</v>
      </c>
      <c r="Q24" s="52">
        <v>0</v>
      </c>
      <c r="R24" s="52">
        <v>0</v>
      </c>
    </row>
    <row r="25" spans="1:18" s="53" customFormat="1" ht="56.25" x14ac:dyDescent="0.2">
      <c r="A25" s="111"/>
      <c r="B25" s="112"/>
      <c r="C25" s="112"/>
      <c r="D25" s="113"/>
      <c r="E25" s="98"/>
      <c r="F25" s="98"/>
      <c r="G25" s="98"/>
      <c r="H25" s="98"/>
      <c r="I25" s="98"/>
      <c r="J25" s="50" t="s">
        <v>401</v>
      </c>
      <c r="K25" s="50" t="s">
        <v>399</v>
      </c>
      <c r="L25" s="50">
        <v>744</v>
      </c>
      <c r="M25" s="50">
        <v>100</v>
      </c>
      <c r="N25" s="50">
        <v>100</v>
      </c>
      <c r="O25" s="51">
        <v>0.1</v>
      </c>
      <c r="P25" s="52">
        <v>0</v>
      </c>
      <c r="Q25" s="52">
        <v>0</v>
      </c>
      <c r="R25" s="52">
        <v>0</v>
      </c>
    </row>
    <row r="26" spans="1:18" ht="16.5" customHeight="1" x14ac:dyDescent="0.2">
      <c r="A26" s="114"/>
      <c r="B26" s="115"/>
      <c r="C26" s="115"/>
      <c r="D26" s="116"/>
      <c r="E26" s="99"/>
      <c r="F26" s="99"/>
      <c r="G26" s="99"/>
      <c r="H26" s="99"/>
      <c r="I26" s="99"/>
      <c r="J26" s="54" t="s">
        <v>402</v>
      </c>
      <c r="K26" s="54" t="s">
        <v>403</v>
      </c>
      <c r="L26" s="54">
        <v>792</v>
      </c>
      <c r="M26" s="54">
        <v>348</v>
      </c>
      <c r="N26" s="54">
        <v>349</v>
      </c>
      <c r="O26" s="55">
        <v>0.1</v>
      </c>
      <c r="P26" s="52">
        <v>0</v>
      </c>
      <c r="Q26" s="52">
        <v>0</v>
      </c>
      <c r="R26" s="52">
        <v>0</v>
      </c>
    </row>
    <row r="27" spans="1:18" ht="56.25" x14ac:dyDescent="0.2">
      <c r="A27" s="108" t="s">
        <v>407</v>
      </c>
      <c r="B27" s="109"/>
      <c r="C27" s="109"/>
      <c r="D27" s="110"/>
      <c r="E27" s="97" t="s">
        <v>394</v>
      </c>
      <c r="F27" s="97" t="s">
        <v>395</v>
      </c>
      <c r="G27" s="97" t="s">
        <v>396</v>
      </c>
      <c r="H27" s="97" t="s">
        <v>397</v>
      </c>
      <c r="I27" s="97"/>
      <c r="J27" s="50" t="s">
        <v>408</v>
      </c>
      <c r="K27" s="50" t="s">
        <v>399</v>
      </c>
      <c r="L27" s="50">
        <v>744</v>
      </c>
      <c r="M27" s="50">
        <v>12.7</v>
      </c>
      <c r="N27" s="50">
        <v>20</v>
      </c>
      <c r="O27" s="51">
        <v>0.1</v>
      </c>
      <c r="P27" s="52">
        <v>0</v>
      </c>
      <c r="Q27" s="52">
        <v>0</v>
      </c>
      <c r="R27" s="52">
        <v>0</v>
      </c>
    </row>
    <row r="28" spans="1:18" ht="67.5" x14ac:dyDescent="0.2">
      <c r="A28" s="111"/>
      <c r="B28" s="112"/>
      <c r="C28" s="112"/>
      <c r="D28" s="113"/>
      <c r="E28" s="98"/>
      <c r="F28" s="98"/>
      <c r="G28" s="98"/>
      <c r="H28" s="98"/>
      <c r="I28" s="98"/>
      <c r="J28" s="50" t="s">
        <v>400</v>
      </c>
      <c r="K28" s="50" t="s">
        <v>399</v>
      </c>
      <c r="L28" s="50">
        <v>744</v>
      </c>
      <c r="M28" s="50">
        <v>0</v>
      </c>
      <c r="N28" s="50">
        <v>0</v>
      </c>
      <c r="O28" s="51">
        <v>0.1</v>
      </c>
      <c r="P28" s="52">
        <v>0</v>
      </c>
      <c r="Q28" s="52">
        <v>0</v>
      </c>
      <c r="R28" s="52">
        <v>0</v>
      </c>
    </row>
    <row r="29" spans="1:18" s="53" customFormat="1" ht="56.25" x14ac:dyDescent="0.2">
      <c r="A29" s="111"/>
      <c r="B29" s="112"/>
      <c r="C29" s="112"/>
      <c r="D29" s="113"/>
      <c r="E29" s="98"/>
      <c r="F29" s="98"/>
      <c r="G29" s="98"/>
      <c r="H29" s="98"/>
      <c r="I29" s="98"/>
      <c r="J29" s="50" t="s">
        <v>409</v>
      </c>
      <c r="K29" s="50" t="s">
        <v>399</v>
      </c>
      <c r="L29" s="50">
        <v>744</v>
      </c>
      <c r="M29" s="50">
        <v>100</v>
      </c>
      <c r="N29" s="50">
        <v>100</v>
      </c>
      <c r="O29" s="51">
        <v>0.1</v>
      </c>
      <c r="P29" s="52">
        <v>0</v>
      </c>
      <c r="Q29" s="52">
        <v>0</v>
      </c>
      <c r="R29" s="52">
        <v>0</v>
      </c>
    </row>
    <row r="30" spans="1:18" ht="16.5" customHeight="1" x14ac:dyDescent="0.2">
      <c r="A30" s="114"/>
      <c r="B30" s="115"/>
      <c r="C30" s="115"/>
      <c r="D30" s="116"/>
      <c r="E30" s="99"/>
      <c r="F30" s="99"/>
      <c r="G30" s="99"/>
      <c r="H30" s="99"/>
      <c r="I30" s="99"/>
      <c r="J30" s="54" t="s">
        <v>402</v>
      </c>
      <c r="K30" s="54" t="s">
        <v>403</v>
      </c>
      <c r="L30" s="54">
        <v>792</v>
      </c>
      <c r="M30" s="54">
        <v>4</v>
      </c>
      <c r="N30" s="54">
        <v>5</v>
      </c>
      <c r="O30" s="55">
        <v>0.1</v>
      </c>
      <c r="P30" s="52">
        <v>0</v>
      </c>
      <c r="Q30" s="52">
        <v>0</v>
      </c>
      <c r="R30" s="52">
        <v>0</v>
      </c>
    </row>
    <row r="31" spans="1:18" ht="56.25" x14ac:dyDescent="0.2">
      <c r="A31" s="108" t="s">
        <v>407</v>
      </c>
      <c r="B31" s="109"/>
      <c r="C31" s="109"/>
      <c r="D31" s="110"/>
      <c r="E31" s="97" t="s">
        <v>404</v>
      </c>
      <c r="F31" s="97" t="s">
        <v>395</v>
      </c>
      <c r="G31" s="97" t="s">
        <v>396</v>
      </c>
      <c r="H31" s="97" t="s">
        <v>397</v>
      </c>
      <c r="I31" s="97"/>
      <c r="J31" s="50" t="s">
        <v>408</v>
      </c>
      <c r="K31" s="50" t="s">
        <v>399</v>
      </c>
      <c r="L31" s="50">
        <v>744</v>
      </c>
      <c r="M31" s="50">
        <v>12.7</v>
      </c>
      <c r="N31" s="50">
        <v>50</v>
      </c>
      <c r="O31" s="51">
        <v>0.1</v>
      </c>
      <c r="P31" s="52">
        <v>0</v>
      </c>
      <c r="Q31" s="52">
        <v>0</v>
      </c>
      <c r="R31" s="52">
        <v>0</v>
      </c>
    </row>
    <row r="32" spans="1:18" ht="67.5" x14ac:dyDescent="0.2">
      <c r="A32" s="111"/>
      <c r="B32" s="112"/>
      <c r="C32" s="112"/>
      <c r="D32" s="113"/>
      <c r="E32" s="98"/>
      <c r="F32" s="98"/>
      <c r="G32" s="98"/>
      <c r="H32" s="98"/>
      <c r="I32" s="98"/>
      <c r="J32" s="50" t="s">
        <v>400</v>
      </c>
      <c r="K32" s="50" t="s">
        <v>399</v>
      </c>
      <c r="L32" s="50">
        <v>744</v>
      </c>
      <c r="M32" s="50">
        <v>0</v>
      </c>
      <c r="N32" s="50">
        <v>0</v>
      </c>
      <c r="O32" s="51">
        <v>0.1</v>
      </c>
      <c r="P32" s="52">
        <v>0</v>
      </c>
      <c r="Q32" s="52">
        <v>0</v>
      </c>
      <c r="R32" s="52">
        <v>0</v>
      </c>
    </row>
    <row r="33" spans="1:18" s="53" customFormat="1" ht="56.25" x14ac:dyDescent="0.2">
      <c r="A33" s="111"/>
      <c r="B33" s="112"/>
      <c r="C33" s="112"/>
      <c r="D33" s="113"/>
      <c r="E33" s="98"/>
      <c r="F33" s="98"/>
      <c r="G33" s="98"/>
      <c r="H33" s="98"/>
      <c r="I33" s="98"/>
      <c r="J33" s="50" t="s">
        <v>409</v>
      </c>
      <c r="K33" s="50" t="s">
        <v>399</v>
      </c>
      <c r="L33" s="50">
        <v>744</v>
      </c>
      <c r="M33" s="50">
        <v>100</v>
      </c>
      <c r="N33" s="50">
        <v>100</v>
      </c>
      <c r="O33" s="51">
        <v>0.1</v>
      </c>
      <c r="P33" s="52">
        <v>0</v>
      </c>
      <c r="Q33" s="52">
        <v>0</v>
      </c>
      <c r="R33" s="52">
        <v>0</v>
      </c>
    </row>
    <row r="34" spans="1:18" ht="16.5" customHeight="1" x14ac:dyDescent="0.2">
      <c r="A34" s="114"/>
      <c r="B34" s="115"/>
      <c r="C34" s="115"/>
      <c r="D34" s="116"/>
      <c r="E34" s="99"/>
      <c r="F34" s="99"/>
      <c r="G34" s="99"/>
      <c r="H34" s="99"/>
      <c r="I34" s="99"/>
      <c r="J34" s="54" t="s">
        <v>402</v>
      </c>
      <c r="K34" s="54" t="s">
        <v>403</v>
      </c>
      <c r="L34" s="54">
        <v>792</v>
      </c>
      <c r="M34" s="54">
        <v>2</v>
      </c>
      <c r="N34" s="54">
        <v>2</v>
      </c>
      <c r="O34" s="55">
        <v>0.1</v>
      </c>
      <c r="P34" s="52">
        <v>0</v>
      </c>
      <c r="Q34" s="52">
        <v>0</v>
      </c>
      <c r="R34" s="52">
        <v>0</v>
      </c>
    </row>
    <row r="35" spans="1:18" ht="47.25" customHeight="1" x14ac:dyDescent="0.2">
      <c r="A35" s="108" t="s">
        <v>407</v>
      </c>
      <c r="B35" s="109"/>
      <c r="C35" s="109"/>
      <c r="D35" s="110"/>
      <c r="E35" s="97" t="s">
        <v>405</v>
      </c>
      <c r="F35" s="97" t="s">
        <v>405</v>
      </c>
      <c r="G35" s="97" t="s">
        <v>396</v>
      </c>
      <c r="H35" s="97" t="s">
        <v>397</v>
      </c>
      <c r="I35" s="97"/>
      <c r="J35" s="54" t="s">
        <v>410</v>
      </c>
      <c r="K35" s="50" t="s">
        <v>399</v>
      </c>
      <c r="L35" s="54">
        <v>744</v>
      </c>
      <c r="M35" s="54">
        <v>25.8</v>
      </c>
      <c r="N35" s="54">
        <v>60.3</v>
      </c>
      <c r="O35" s="55">
        <v>0.1</v>
      </c>
      <c r="P35" s="52">
        <v>0</v>
      </c>
      <c r="Q35" s="52">
        <v>0</v>
      </c>
      <c r="R35" s="52">
        <v>0</v>
      </c>
    </row>
    <row r="36" spans="1:18" ht="56.25" customHeight="1" x14ac:dyDescent="0.2">
      <c r="A36" s="111"/>
      <c r="B36" s="112"/>
      <c r="C36" s="112"/>
      <c r="D36" s="113"/>
      <c r="E36" s="98"/>
      <c r="F36" s="98"/>
      <c r="G36" s="98"/>
      <c r="H36" s="98"/>
      <c r="I36" s="98"/>
      <c r="J36" s="50" t="s">
        <v>408</v>
      </c>
      <c r="K36" s="50" t="s">
        <v>399</v>
      </c>
      <c r="L36" s="50">
        <v>744</v>
      </c>
      <c r="M36" s="50">
        <v>12.7</v>
      </c>
      <c r="N36" s="50">
        <v>14.1</v>
      </c>
      <c r="O36" s="51">
        <v>0.1</v>
      </c>
      <c r="P36" s="52">
        <v>0</v>
      </c>
      <c r="Q36" s="52">
        <v>0</v>
      </c>
      <c r="R36" s="52">
        <v>0</v>
      </c>
    </row>
    <row r="37" spans="1:18" ht="67.5" x14ac:dyDescent="0.2">
      <c r="A37" s="111"/>
      <c r="B37" s="112"/>
      <c r="C37" s="112"/>
      <c r="D37" s="113"/>
      <c r="E37" s="98"/>
      <c r="F37" s="98"/>
      <c r="G37" s="98"/>
      <c r="H37" s="98"/>
      <c r="I37" s="98"/>
      <c r="J37" s="50" t="s">
        <v>400</v>
      </c>
      <c r="K37" s="50" t="s">
        <v>399</v>
      </c>
      <c r="L37" s="50">
        <v>744</v>
      </c>
      <c r="M37" s="50">
        <v>30</v>
      </c>
      <c r="N37" s="50">
        <v>33.299999999999997</v>
      </c>
      <c r="O37" s="51">
        <v>0.1</v>
      </c>
      <c r="P37" s="52">
        <v>0</v>
      </c>
      <c r="Q37" s="52">
        <v>0</v>
      </c>
      <c r="R37" s="52">
        <v>0</v>
      </c>
    </row>
    <row r="38" spans="1:18" s="53" customFormat="1" ht="56.25" x14ac:dyDescent="0.2">
      <c r="A38" s="111"/>
      <c r="B38" s="112"/>
      <c r="C38" s="112"/>
      <c r="D38" s="113"/>
      <c r="E38" s="98"/>
      <c r="F38" s="98"/>
      <c r="G38" s="98"/>
      <c r="H38" s="98"/>
      <c r="I38" s="98"/>
      <c r="J38" s="50" t="s">
        <v>409</v>
      </c>
      <c r="K38" s="50" t="s">
        <v>399</v>
      </c>
      <c r="L38" s="50">
        <v>744</v>
      </c>
      <c r="M38" s="50">
        <v>100</v>
      </c>
      <c r="N38" s="50">
        <v>100</v>
      </c>
      <c r="O38" s="51">
        <v>0.1</v>
      </c>
      <c r="P38" s="52">
        <v>0</v>
      </c>
      <c r="Q38" s="52">
        <v>0</v>
      </c>
      <c r="R38" s="52">
        <v>0</v>
      </c>
    </row>
    <row r="39" spans="1:18" ht="16.5" customHeight="1" x14ac:dyDescent="0.2">
      <c r="A39" s="114"/>
      <c r="B39" s="115"/>
      <c r="C39" s="115"/>
      <c r="D39" s="116"/>
      <c r="E39" s="99"/>
      <c r="F39" s="99"/>
      <c r="G39" s="99"/>
      <c r="H39" s="99"/>
      <c r="I39" s="99"/>
      <c r="J39" s="54" t="s">
        <v>402</v>
      </c>
      <c r="K39" s="54" t="s">
        <v>403</v>
      </c>
      <c r="L39" s="54">
        <v>792</v>
      </c>
      <c r="M39" s="54">
        <v>410</v>
      </c>
      <c r="N39" s="54">
        <v>412</v>
      </c>
      <c r="O39" s="55">
        <v>0.1</v>
      </c>
      <c r="P39" s="52">
        <v>0</v>
      </c>
      <c r="Q39" s="52">
        <v>0</v>
      </c>
      <c r="R39" s="52">
        <v>0</v>
      </c>
    </row>
    <row r="40" spans="1:18" ht="66" customHeight="1" x14ac:dyDescent="0.2">
      <c r="A40" s="108" t="s">
        <v>411</v>
      </c>
      <c r="B40" s="109"/>
      <c r="C40" s="109"/>
      <c r="D40" s="110"/>
      <c r="E40" s="97" t="s">
        <v>405</v>
      </c>
      <c r="F40" s="97" t="s">
        <v>405</v>
      </c>
      <c r="G40" s="97" t="s">
        <v>396</v>
      </c>
      <c r="H40" s="97" t="s">
        <v>397</v>
      </c>
      <c r="I40" s="97"/>
      <c r="J40" s="54" t="s">
        <v>414</v>
      </c>
      <c r="K40" s="50" t="s">
        <v>399</v>
      </c>
      <c r="L40" s="54">
        <v>744</v>
      </c>
      <c r="M40" s="54">
        <v>42.9</v>
      </c>
      <c r="N40" s="54">
        <v>47.6</v>
      </c>
      <c r="O40" s="55">
        <v>0.1</v>
      </c>
      <c r="P40" s="52">
        <v>0</v>
      </c>
      <c r="Q40" s="52">
        <v>0</v>
      </c>
      <c r="R40" s="52">
        <v>0</v>
      </c>
    </row>
    <row r="41" spans="1:18" ht="67.5" customHeight="1" x14ac:dyDescent="0.2">
      <c r="A41" s="111"/>
      <c r="B41" s="112"/>
      <c r="C41" s="112"/>
      <c r="D41" s="113"/>
      <c r="E41" s="98"/>
      <c r="F41" s="98"/>
      <c r="G41" s="98"/>
      <c r="H41" s="98"/>
      <c r="I41" s="98"/>
      <c r="J41" s="50" t="s">
        <v>412</v>
      </c>
      <c r="K41" s="50" t="s">
        <v>399</v>
      </c>
      <c r="L41" s="50">
        <v>744</v>
      </c>
      <c r="M41" s="50">
        <v>39.1</v>
      </c>
      <c r="N41" s="50">
        <v>42.3</v>
      </c>
      <c r="O41" s="51">
        <v>0.1</v>
      </c>
      <c r="P41" s="52">
        <v>0</v>
      </c>
      <c r="Q41" s="52">
        <v>0</v>
      </c>
      <c r="R41" s="52">
        <v>0</v>
      </c>
    </row>
    <row r="42" spans="1:18" ht="67.5" x14ac:dyDescent="0.2">
      <c r="A42" s="111"/>
      <c r="B42" s="112"/>
      <c r="C42" s="112"/>
      <c r="D42" s="113"/>
      <c r="E42" s="98"/>
      <c r="F42" s="98"/>
      <c r="G42" s="98"/>
      <c r="H42" s="98"/>
      <c r="I42" s="98"/>
      <c r="J42" s="50" t="s">
        <v>400</v>
      </c>
      <c r="K42" s="50" t="s">
        <v>399</v>
      </c>
      <c r="L42" s="50">
        <v>744</v>
      </c>
      <c r="M42" s="50">
        <v>33.299999999999997</v>
      </c>
      <c r="N42" s="50">
        <v>33.299999999999997</v>
      </c>
      <c r="O42" s="51">
        <v>0.1</v>
      </c>
      <c r="P42" s="52">
        <v>0</v>
      </c>
      <c r="Q42" s="52">
        <v>0</v>
      </c>
      <c r="R42" s="52">
        <v>0</v>
      </c>
    </row>
    <row r="43" spans="1:18" s="53" customFormat="1" ht="56.25" x14ac:dyDescent="0.2">
      <c r="A43" s="111"/>
      <c r="B43" s="112"/>
      <c r="C43" s="112"/>
      <c r="D43" s="113"/>
      <c r="E43" s="98"/>
      <c r="F43" s="98"/>
      <c r="G43" s="98"/>
      <c r="H43" s="98"/>
      <c r="I43" s="98"/>
      <c r="J43" s="50" t="s">
        <v>413</v>
      </c>
      <c r="K43" s="50" t="s">
        <v>399</v>
      </c>
      <c r="L43" s="50">
        <v>744</v>
      </c>
      <c r="M43" s="50">
        <v>100</v>
      </c>
      <c r="N43" s="50">
        <v>100</v>
      </c>
      <c r="O43" s="51">
        <v>0.1</v>
      </c>
      <c r="P43" s="52">
        <v>0</v>
      </c>
      <c r="Q43" s="52">
        <v>0</v>
      </c>
      <c r="R43" s="52">
        <v>0</v>
      </c>
    </row>
    <row r="44" spans="1:18" ht="16.5" customHeight="1" x14ac:dyDescent="0.2">
      <c r="A44" s="114"/>
      <c r="B44" s="115"/>
      <c r="C44" s="115"/>
      <c r="D44" s="116"/>
      <c r="E44" s="99"/>
      <c r="F44" s="99"/>
      <c r="G44" s="99"/>
      <c r="H44" s="99"/>
      <c r="I44" s="99"/>
      <c r="J44" s="54" t="s">
        <v>402</v>
      </c>
      <c r="K44" s="54" t="s">
        <v>403</v>
      </c>
      <c r="L44" s="54">
        <v>792</v>
      </c>
      <c r="M44" s="54">
        <v>26</v>
      </c>
      <c r="N44" s="54">
        <v>26</v>
      </c>
      <c r="O44" s="55">
        <v>0.1</v>
      </c>
      <c r="P44" s="52">
        <v>0</v>
      </c>
      <c r="Q44" s="52">
        <v>0</v>
      </c>
      <c r="R44" s="52">
        <v>0</v>
      </c>
    </row>
    <row r="45" spans="1:18" ht="67.5" x14ac:dyDescent="0.2">
      <c r="A45" s="117" t="s">
        <v>415</v>
      </c>
      <c r="B45" s="118"/>
      <c r="C45" s="118"/>
      <c r="D45" s="119"/>
      <c r="E45" s="97" t="s">
        <v>405</v>
      </c>
      <c r="F45" s="97" t="s">
        <v>405</v>
      </c>
      <c r="G45" s="97" t="s">
        <v>416</v>
      </c>
      <c r="H45" s="97" t="s">
        <v>397</v>
      </c>
      <c r="I45" s="97"/>
      <c r="J45" s="50" t="s">
        <v>417</v>
      </c>
      <c r="K45" s="50" t="s">
        <v>399</v>
      </c>
      <c r="L45" s="50">
        <v>744</v>
      </c>
      <c r="M45" s="50">
        <v>1.3</v>
      </c>
      <c r="N45" s="50">
        <v>1.3</v>
      </c>
      <c r="O45" s="51">
        <v>0.1</v>
      </c>
      <c r="P45" s="52">
        <v>0</v>
      </c>
      <c r="Q45" s="52">
        <v>0</v>
      </c>
      <c r="R45" s="52">
        <v>0</v>
      </c>
    </row>
    <row r="46" spans="1:18" ht="67.5" x14ac:dyDescent="0.2">
      <c r="A46" s="120"/>
      <c r="B46" s="121"/>
      <c r="C46" s="121"/>
      <c r="D46" s="122"/>
      <c r="E46" s="98"/>
      <c r="F46" s="98"/>
      <c r="G46" s="98"/>
      <c r="H46" s="98"/>
      <c r="I46" s="98"/>
      <c r="J46" s="50" t="s">
        <v>418</v>
      </c>
      <c r="K46" s="50" t="s">
        <v>399</v>
      </c>
      <c r="L46" s="50">
        <v>744</v>
      </c>
      <c r="M46" s="50">
        <v>0</v>
      </c>
      <c r="N46" s="50">
        <v>0</v>
      </c>
      <c r="O46" s="51">
        <v>0.1</v>
      </c>
      <c r="P46" s="52">
        <v>0</v>
      </c>
      <c r="Q46" s="52">
        <v>0</v>
      </c>
      <c r="R46" s="52">
        <v>0</v>
      </c>
    </row>
    <row r="47" spans="1:18" s="53" customFormat="1" ht="56.25" x14ac:dyDescent="0.2">
      <c r="A47" s="120"/>
      <c r="B47" s="121"/>
      <c r="C47" s="121"/>
      <c r="D47" s="122"/>
      <c r="E47" s="98"/>
      <c r="F47" s="98"/>
      <c r="G47" s="98"/>
      <c r="H47" s="98"/>
      <c r="I47" s="98"/>
      <c r="J47" s="50" t="s">
        <v>419</v>
      </c>
      <c r="K47" s="50" t="s">
        <v>399</v>
      </c>
      <c r="L47" s="50">
        <v>744</v>
      </c>
      <c r="M47" s="50">
        <v>100</v>
      </c>
      <c r="N47" s="50">
        <v>100</v>
      </c>
      <c r="O47" s="51">
        <v>0.1</v>
      </c>
      <c r="P47" s="52">
        <v>0</v>
      </c>
      <c r="Q47" s="52">
        <v>0</v>
      </c>
      <c r="R47" s="52">
        <v>0</v>
      </c>
    </row>
    <row r="48" spans="1:18" ht="16.5" customHeight="1" x14ac:dyDescent="0.2">
      <c r="A48" s="123"/>
      <c r="B48" s="124"/>
      <c r="C48" s="124"/>
      <c r="D48" s="125"/>
      <c r="E48" s="99"/>
      <c r="F48" s="99"/>
      <c r="G48" s="99"/>
      <c r="H48" s="99"/>
      <c r="I48" s="99"/>
      <c r="J48" s="54" t="s">
        <v>402</v>
      </c>
      <c r="K48" s="54" t="s">
        <v>403</v>
      </c>
      <c r="L48" s="54">
        <v>539</v>
      </c>
      <c r="M48" s="54">
        <v>768</v>
      </c>
      <c r="N48" s="54">
        <v>768</v>
      </c>
      <c r="O48" s="55">
        <v>0.1</v>
      </c>
      <c r="P48" s="52">
        <v>0</v>
      </c>
      <c r="Q48" s="52">
        <v>0</v>
      </c>
      <c r="R48" s="52">
        <v>0</v>
      </c>
    </row>
    <row r="49" spans="1:18" ht="67.5" x14ac:dyDescent="0.2">
      <c r="A49" s="117" t="s">
        <v>415</v>
      </c>
      <c r="B49" s="118"/>
      <c r="C49" s="118"/>
      <c r="D49" s="119"/>
      <c r="E49" s="97" t="s">
        <v>405</v>
      </c>
      <c r="F49" s="97" t="s">
        <v>405</v>
      </c>
      <c r="G49" s="97" t="s">
        <v>420</v>
      </c>
      <c r="H49" s="97" t="s">
        <v>397</v>
      </c>
      <c r="I49" s="97"/>
      <c r="J49" s="50" t="s">
        <v>417</v>
      </c>
      <c r="K49" s="50" t="s">
        <v>399</v>
      </c>
      <c r="L49" s="50">
        <v>744</v>
      </c>
      <c r="M49" s="50">
        <v>10.4</v>
      </c>
      <c r="N49" s="50">
        <v>10.4</v>
      </c>
      <c r="O49" s="51">
        <v>0.1</v>
      </c>
      <c r="P49" s="52">
        <v>0</v>
      </c>
      <c r="Q49" s="52">
        <v>0</v>
      </c>
      <c r="R49" s="52">
        <v>0</v>
      </c>
    </row>
    <row r="50" spans="1:18" ht="67.5" x14ac:dyDescent="0.2">
      <c r="A50" s="120"/>
      <c r="B50" s="121"/>
      <c r="C50" s="121"/>
      <c r="D50" s="122"/>
      <c r="E50" s="98"/>
      <c r="F50" s="98"/>
      <c r="G50" s="98"/>
      <c r="H50" s="98"/>
      <c r="I50" s="98"/>
      <c r="J50" s="50" t="s">
        <v>418</v>
      </c>
      <c r="K50" s="50" t="s">
        <v>399</v>
      </c>
      <c r="L50" s="50">
        <v>744</v>
      </c>
      <c r="M50" s="50">
        <v>20</v>
      </c>
      <c r="N50" s="50">
        <v>35.700000000000003</v>
      </c>
      <c r="O50" s="51">
        <v>0.1</v>
      </c>
      <c r="P50" s="52">
        <v>0</v>
      </c>
      <c r="Q50" s="52">
        <v>0</v>
      </c>
      <c r="R50" s="52">
        <v>0</v>
      </c>
    </row>
    <row r="51" spans="1:18" s="53" customFormat="1" ht="56.25" x14ac:dyDescent="0.2">
      <c r="A51" s="120"/>
      <c r="B51" s="121"/>
      <c r="C51" s="121"/>
      <c r="D51" s="122"/>
      <c r="E51" s="98"/>
      <c r="F51" s="98"/>
      <c r="G51" s="98"/>
      <c r="H51" s="98"/>
      <c r="I51" s="98"/>
      <c r="J51" s="50" t="s">
        <v>419</v>
      </c>
      <c r="K51" s="50" t="s">
        <v>399</v>
      </c>
      <c r="L51" s="50">
        <v>744</v>
      </c>
      <c r="M51" s="50">
        <v>100</v>
      </c>
      <c r="N51" s="50">
        <v>100</v>
      </c>
      <c r="O51" s="51">
        <v>0.1</v>
      </c>
      <c r="P51" s="52">
        <v>0</v>
      </c>
      <c r="Q51" s="52">
        <v>0</v>
      </c>
      <c r="R51" s="52">
        <v>0</v>
      </c>
    </row>
    <row r="52" spans="1:18" ht="16.5" customHeight="1" x14ac:dyDescent="0.2">
      <c r="A52" s="123"/>
      <c r="B52" s="124"/>
      <c r="C52" s="124"/>
      <c r="D52" s="125"/>
      <c r="E52" s="99"/>
      <c r="F52" s="99"/>
      <c r="G52" s="99"/>
      <c r="H52" s="99"/>
      <c r="I52" s="99"/>
      <c r="J52" s="54" t="s">
        <v>402</v>
      </c>
      <c r="K52" s="54" t="s">
        <v>403</v>
      </c>
      <c r="L52" s="54">
        <v>539</v>
      </c>
      <c r="M52" s="54">
        <v>3575</v>
      </c>
      <c r="N52" s="54">
        <v>3575</v>
      </c>
      <c r="O52" s="55">
        <v>0.1</v>
      </c>
      <c r="P52" s="52">
        <v>0</v>
      </c>
      <c r="Q52" s="52">
        <v>0</v>
      </c>
      <c r="R52" s="52">
        <v>0</v>
      </c>
    </row>
    <row r="53" spans="1:18" ht="67.5" x14ac:dyDescent="0.2">
      <c r="A53" s="117" t="s">
        <v>415</v>
      </c>
      <c r="B53" s="118"/>
      <c r="C53" s="118"/>
      <c r="D53" s="119"/>
      <c r="E53" s="97" t="s">
        <v>405</v>
      </c>
      <c r="F53" s="97" t="s">
        <v>405</v>
      </c>
      <c r="G53" s="97" t="s">
        <v>421</v>
      </c>
      <c r="H53" s="97" t="s">
        <v>397</v>
      </c>
      <c r="I53" s="97"/>
      <c r="J53" s="50" t="s">
        <v>417</v>
      </c>
      <c r="K53" s="50" t="s">
        <v>399</v>
      </c>
      <c r="L53" s="50">
        <v>744</v>
      </c>
      <c r="M53" s="50">
        <v>22.6</v>
      </c>
      <c r="N53" s="50">
        <v>22.5</v>
      </c>
      <c r="O53" s="51">
        <v>0.1</v>
      </c>
      <c r="P53" s="52">
        <v>0</v>
      </c>
      <c r="Q53" s="52">
        <v>0</v>
      </c>
      <c r="R53" s="52">
        <v>0</v>
      </c>
    </row>
    <row r="54" spans="1:18" ht="67.5" x14ac:dyDescent="0.2">
      <c r="A54" s="120"/>
      <c r="B54" s="121"/>
      <c r="C54" s="121"/>
      <c r="D54" s="122"/>
      <c r="E54" s="98"/>
      <c r="F54" s="98"/>
      <c r="G54" s="98"/>
      <c r="H54" s="98"/>
      <c r="I54" s="98"/>
      <c r="J54" s="50" t="s">
        <v>418</v>
      </c>
      <c r="K54" s="50" t="s">
        <v>399</v>
      </c>
      <c r="L54" s="50">
        <v>744</v>
      </c>
      <c r="M54" s="50">
        <v>9.1</v>
      </c>
      <c r="N54" s="50">
        <v>18.2</v>
      </c>
      <c r="O54" s="51">
        <v>0.1</v>
      </c>
      <c r="P54" s="52">
        <v>0</v>
      </c>
      <c r="Q54" s="52">
        <v>0</v>
      </c>
      <c r="R54" s="52">
        <v>0</v>
      </c>
    </row>
    <row r="55" spans="1:18" s="53" customFormat="1" ht="56.25" x14ac:dyDescent="0.2">
      <c r="A55" s="120"/>
      <c r="B55" s="121"/>
      <c r="C55" s="121"/>
      <c r="D55" s="122"/>
      <c r="E55" s="98"/>
      <c r="F55" s="98"/>
      <c r="G55" s="98"/>
      <c r="H55" s="98"/>
      <c r="I55" s="98"/>
      <c r="J55" s="50" t="s">
        <v>419</v>
      </c>
      <c r="K55" s="50" t="s">
        <v>399</v>
      </c>
      <c r="L55" s="50">
        <v>744</v>
      </c>
      <c r="M55" s="50">
        <v>100</v>
      </c>
      <c r="N55" s="50">
        <v>100</v>
      </c>
      <c r="O55" s="51">
        <v>0.1</v>
      </c>
      <c r="P55" s="52">
        <v>0</v>
      </c>
      <c r="Q55" s="52">
        <v>0</v>
      </c>
      <c r="R55" s="52">
        <v>0</v>
      </c>
    </row>
    <row r="56" spans="1:18" ht="16.5" customHeight="1" x14ac:dyDescent="0.2">
      <c r="A56" s="123"/>
      <c r="B56" s="124"/>
      <c r="C56" s="124"/>
      <c r="D56" s="125"/>
      <c r="E56" s="99"/>
      <c r="F56" s="99"/>
      <c r="G56" s="99"/>
      <c r="H56" s="99"/>
      <c r="I56" s="99"/>
      <c r="J56" s="54" t="s">
        <v>402</v>
      </c>
      <c r="K56" s="54" t="s">
        <v>403</v>
      </c>
      <c r="L56" s="54">
        <v>539</v>
      </c>
      <c r="M56" s="54">
        <v>14100</v>
      </c>
      <c r="N56" s="54">
        <v>14100</v>
      </c>
      <c r="O56" s="55">
        <v>0.1</v>
      </c>
      <c r="P56" s="52">
        <v>0</v>
      </c>
      <c r="Q56" s="52">
        <v>0</v>
      </c>
      <c r="R56" s="52">
        <v>0</v>
      </c>
    </row>
    <row r="57" spans="1:18" ht="67.5" x14ac:dyDescent="0.2">
      <c r="A57" s="117" t="s">
        <v>415</v>
      </c>
      <c r="B57" s="118"/>
      <c r="C57" s="118"/>
      <c r="D57" s="119"/>
      <c r="E57" s="97" t="s">
        <v>405</v>
      </c>
      <c r="F57" s="97" t="s">
        <v>405</v>
      </c>
      <c r="G57" s="97" t="s">
        <v>422</v>
      </c>
      <c r="H57" s="97" t="s">
        <v>397</v>
      </c>
      <c r="I57" s="97"/>
      <c r="J57" s="50" t="s">
        <v>417</v>
      </c>
      <c r="K57" s="50" t="s">
        <v>399</v>
      </c>
      <c r="L57" s="50">
        <v>744</v>
      </c>
      <c r="M57" s="50">
        <v>29.7</v>
      </c>
      <c r="N57" s="50">
        <v>29.6</v>
      </c>
      <c r="O57" s="51">
        <v>0.1</v>
      </c>
      <c r="P57" s="52">
        <v>0</v>
      </c>
      <c r="Q57" s="52">
        <v>0</v>
      </c>
      <c r="R57" s="52">
        <v>0</v>
      </c>
    </row>
    <row r="58" spans="1:18" ht="67.5" x14ac:dyDescent="0.2">
      <c r="A58" s="120"/>
      <c r="B58" s="121"/>
      <c r="C58" s="121"/>
      <c r="D58" s="122"/>
      <c r="E58" s="98"/>
      <c r="F58" s="98"/>
      <c r="G58" s="98"/>
      <c r="H58" s="98"/>
      <c r="I58" s="98"/>
      <c r="J58" s="50" t="s">
        <v>418</v>
      </c>
      <c r="K58" s="50" t="s">
        <v>399</v>
      </c>
      <c r="L58" s="50">
        <v>744</v>
      </c>
      <c r="M58" s="50">
        <v>44</v>
      </c>
      <c r="N58" s="50">
        <v>53.3</v>
      </c>
      <c r="O58" s="51">
        <v>0.1</v>
      </c>
      <c r="P58" s="52">
        <v>0</v>
      </c>
      <c r="Q58" s="52">
        <v>0</v>
      </c>
      <c r="R58" s="52">
        <v>0</v>
      </c>
    </row>
    <row r="59" spans="1:18" s="53" customFormat="1" ht="56.25" x14ac:dyDescent="0.2">
      <c r="A59" s="120"/>
      <c r="B59" s="121"/>
      <c r="C59" s="121"/>
      <c r="D59" s="122"/>
      <c r="E59" s="98"/>
      <c r="F59" s="98"/>
      <c r="G59" s="98"/>
      <c r="H59" s="98"/>
      <c r="I59" s="98"/>
      <c r="J59" s="50" t="s">
        <v>419</v>
      </c>
      <c r="K59" s="50" t="s">
        <v>399</v>
      </c>
      <c r="L59" s="50">
        <v>744</v>
      </c>
      <c r="M59" s="50">
        <v>100</v>
      </c>
      <c r="N59" s="50">
        <v>100</v>
      </c>
      <c r="O59" s="51">
        <v>0.1</v>
      </c>
      <c r="P59" s="52">
        <v>0</v>
      </c>
      <c r="Q59" s="52">
        <v>0</v>
      </c>
      <c r="R59" s="52">
        <v>0</v>
      </c>
    </row>
    <row r="60" spans="1:18" ht="16.5" customHeight="1" x14ac:dyDescent="0.2">
      <c r="A60" s="123"/>
      <c r="B60" s="124"/>
      <c r="C60" s="124"/>
      <c r="D60" s="125"/>
      <c r="E60" s="99"/>
      <c r="F60" s="99"/>
      <c r="G60" s="99"/>
      <c r="H60" s="99"/>
      <c r="I60" s="99"/>
      <c r="J60" s="54" t="s">
        <v>402</v>
      </c>
      <c r="K60" s="54" t="s">
        <v>403</v>
      </c>
      <c r="L60" s="54">
        <v>539</v>
      </c>
      <c r="M60" s="54">
        <v>19031</v>
      </c>
      <c r="N60" s="54">
        <v>19031</v>
      </c>
      <c r="O60" s="55">
        <v>0.1</v>
      </c>
      <c r="P60" s="52">
        <v>0</v>
      </c>
      <c r="Q60" s="52">
        <v>0</v>
      </c>
      <c r="R60" s="52">
        <v>0</v>
      </c>
    </row>
    <row r="61" spans="1:18" ht="67.5" x14ac:dyDescent="0.2">
      <c r="A61" s="117" t="s">
        <v>415</v>
      </c>
      <c r="B61" s="118"/>
      <c r="C61" s="118"/>
      <c r="D61" s="119"/>
      <c r="E61" s="97" t="s">
        <v>405</v>
      </c>
      <c r="F61" s="97" t="s">
        <v>405</v>
      </c>
      <c r="G61" s="97" t="s">
        <v>423</v>
      </c>
      <c r="H61" s="97" t="s">
        <v>397</v>
      </c>
      <c r="I61" s="97"/>
      <c r="J61" s="50" t="s">
        <v>417</v>
      </c>
      <c r="K61" s="50" t="s">
        <v>399</v>
      </c>
      <c r="L61" s="50">
        <v>744</v>
      </c>
      <c r="M61" s="50">
        <v>11.4</v>
      </c>
      <c r="N61" s="50">
        <v>11.3</v>
      </c>
      <c r="O61" s="51">
        <v>0.1</v>
      </c>
      <c r="P61" s="52">
        <v>0</v>
      </c>
      <c r="Q61" s="52">
        <v>0</v>
      </c>
      <c r="R61" s="52">
        <v>0</v>
      </c>
    </row>
    <row r="62" spans="1:18" ht="67.5" x14ac:dyDescent="0.2">
      <c r="A62" s="120"/>
      <c r="B62" s="121"/>
      <c r="C62" s="121"/>
      <c r="D62" s="122"/>
      <c r="E62" s="98"/>
      <c r="F62" s="98"/>
      <c r="G62" s="98"/>
      <c r="H62" s="98"/>
      <c r="I62" s="98"/>
      <c r="J62" s="50" t="s">
        <v>418</v>
      </c>
      <c r="K62" s="50" t="s">
        <v>399</v>
      </c>
      <c r="L62" s="50">
        <v>744</v>
      </c>
      <c r="M62" s="50">
        <v>34.799999999999997</v>
      </c>
      <c r="N62" s="50">
        <v>50</v>
      </c>
      <c r="O62" s="51">
        <v>0.1</v>
      </c>
      <c r="P62" s="52">
        <v>0</v>
      </c>
      <c r="Q62" s="52">
        <v>0</v>
      </c>
      <c r="R62" s="52">
        <v>0</v>
      </c>
    </row>
    <row r="63" spans="1:18" s="53" customFormat="1" ht="56.25" x14ac:dyDescent="0.2">
      <c r="A63" s="120"/>
      <c r="B63" s="121"/>
      <c r="C63" s="121"/>
      <c r="D63" s="122"/>
      <c r="E63" s="98"/>
      <c r="F63" s="98"/>
      <c r="G63" s="98"/>
      <c r="H63" s="98"/>
      <c r="I63" s="98"/>
      <c r="J63" s="50" t="s">
        <v>419</v>
      </c>
      <c r="K63" s="50" t="s">
        <v>399</v>
      </c>
      <c r="L63" s="50">
        <v>744</v>
      </c>
      <c r="M63" s="50">
        <v>100</v>
      </c>
      <c r="N63" s="50">
        <v>100</v>
      </c>
      <c r="O63" s="51">
        <v>0.1</v>
      </c>
      <c r="P63" s="52">
        <v>0</v>
      </c>
      <c r="Q63" s="52">
        <v>0</v>
      </c>
      <c r="R63" s="52">
        <v>0</v>
      </c>
    </row>
    <row r="64" spans="1:18" ht="16.5" customHeight="1" x14ac:dyDescent="0.2">
      <c r="A64" s="123"/>
      <c r="B64" s="124"/>
      <c r="C64" s="124"/>
      <c r="D64" s="125"/>
      <c r="E64" s="99"/>
      <c r="F64" s="99"/>
      <c r="G64" s="99"/>
      <c r="H64" s="99"/>
      <c r="I64" s="99"/>
      <c r="J64" s="54" t="s">
        <v>402</v>
      </c>
      <c r="K64" s="54" t="s">
        <v>403</v>
      </c>
      <c r="L64" s="54">
        <v>539</v>
      </c>
      <c r="M64" s="54">
        <v>7490</v>
      </c>
      <c r="N64" s="54">
        <v>7490</v>
      </c>
      <c r="O64" s="55">
        <v>0.1</v>
      </c>
      <c r="P64" s="52">
        <v>0</v>
      </c>
      <c r="Q64" s="52">
        <v>0</v>
      </c>
      <c r="R64" s="52">
        <v>0</v>
      </c>
    </row>
    <row r="65" spans="1:18" s="53" customFormat="1" ht="45" x14ac:dyDescent="0.2">
      <c r="A65" s="120" t="s">
        <v>424</v>
      </c>
      <c r="B65" s="121"/>
      <c r="C65" s="121"/>
      <c r="D65" s="122"/>
      <c r="E65" s="98"/>
      <c r="F65" s="98"/>
      <c r="G65" s="98"/>
      <c r="H65" s="98"/>
      <c r="I65" s="98" t="s">
        <v>425</v>
      </c>
      <c r="J65" s="50" t="s">
        <v>426</v>
      </c>
      <c r="K65" s="50" t="s">
        <v>399</v>
      </c>
      <c r="L65" s="50">
        <v>744</v>
      </c>
      <c r="M65" s="50">
        <v>100</v>
      </c>
      <c r="N65" s="50">
        <v>100</v>
      </c>
      <c r="O65" s="51">
        <v>0.1</v>
      </c>
      <c r="P65" s="52">
        <v>0</v>
      </c>
      <c r="Q65" s="52">
        <v>0</v>
      </c>
      <c r="R65" s="52">
        <v>0</v>
      </c>
    </row>
    <row r="66" spans="1:18" ht="16.5" customHeight="1" x14ac:dyDescent="0.2">
      <c r="A66" s="123"/>
      <c r="B66" s="124"/>
      <c r="C66" s="124"/>
      <c r="D66" s="125"/>
      <c r="E66" s="99"/>
      <c r="F66" s="99"/>
      <c r="G66" s="99"/>
      <c r="H66" s="99"/>
      <c r="I66" s="99"/>
      <c r="J66" s="54" t="s">
        <v>402</v>
      </c>
      <c r="K66" s="54" t="s">
        <v>403</v>
      </c>
      <c r="L66" s="54">
        <v>792</v>
      </c>
      <c r="M66" s="54">
        <v>130</v>
      </c>
      <c r="N66" s="54">
        <v>130</v>
      </c>
      <c r="O66" s="55">
        <v>0.1</v>
      </c>
      <c r="P66" s="52">
        <v>0</v>
      </c>
      <c r="Q66" s="52">
        <v>0</v>
      </c>
      <c r="R66" s="52">
        <v>0</v>
      </c>
    </row>
    <row r="67" spans="1:18" ht="24" customHeight="1" x14ac:dyDescent="0.2">
      <c r="A67" s="5"/>
      <c r="B67" s="5"/>
      <c r="C67" s="5"/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1" customHeight="1" x14ac:dyDescent="0.35">
      <c r="A68" s="104" t="s">
        <v>344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</row>
    <row r="69" spans="1:18" ht="15" x14ac:dyDescent="0.25">
      <c r="A69" s="14"/>
      <c r="B69" s="14"/>
      <c r="C69" s="14"/>
      <c r="D69" s="1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ht="79.900000000000006" customHeight="1" x14ac:dyDescent="0.2">
      <c r="A70" s="133" t="s">
        <v>103</v>
      </c>
      <c r="B70" s="134"/>
      <c r="C70" s="134"/>
      <c r="D70" s="135"/>
      <c r="E70" s="126" t="s">
        <v>104</v>
      </c>
      <c r="F70" s="126"/>
      <c r="G70" s="126"/>
      <c r="H70" s="126" t="s">
        <v>105</v>
      </c>
      <c r="I70" s="126"/>
      <c r="J70" s="126" t="s">
        <v>106</v>
      </c>
      <c r="K70" s="126"/>
      <c r="L70" s="126"/>
      <c r="M70" s="126"/>
      <c r="N70" s="126"/>
      <c r="O70" s="126"/>
      <c r="P70" s="126"/>
      <c r="Q70" s="126"/>
      <c r="R70" s="126" t="s">
        <v>101</v>
      </c>
    </row>
    <row r="71" spans="1:18" ht="15" x14ac:dyDescent="0.2">
      <c r="A71" s="136"/>
      <c r="B71" s="137"/>
      <c r="C71" s="137"/>
      <c r="D71" s="138"/>
      <c r="E71" s="126" t="s">
        <v>119</v>
      </c>
      <c r="F71" s="126" t="s">
        <v>119</v>
      </c>
      <c r="G71" s="126" t="s">
        <v>119</v>
      </c>
      <c r="H71" s="126" t="s">
        <v>119</v>
      </c>
      <c r="I71" s="126" t="s">
        <v>119</v>
      </c>
      <c r="J71" s="126" t="s">
        <v>119</v>
      </c>
      <c r="K71" s="142" t="s">
        <v>99</v>
      </c>
      <c r="L71" s="142"/>
      <c r="M71" s="126" t="s">
        <v>114</v>
      </c>
      <c r="N71" s="126" t="s">
        <v>115</v>
      </c>
      <c r="O71" s="126" t="s">
        <v>116</v>
      </c>
      <c r="P71" s="126" t="s">
        <v>117</v>
      </c>
      <c r="Q71" s="126" t="s">
        <v>118</v>
      </c>
      <c r="R71" s="126"/>
    </row>
    <row r="72" spans="1:18" ht="107.45" customHeight="1" x14ac:dyDescent="0.2">
      <c r="A72" s="139"/>
      <c r="B72" s="140"/>
      <c r="C72" s="140"/>
      <c r="D72" s="141"/>
      <c r="E72" s="126"/>
      <c r="F72" s="126"/>
      <c r="G72" s="126"/>
      <c r="H72" s="126"/>
      <c r="I72" s="126"/>
      <c r="J72" s="126"/>
      <c r="K72" s="49" t="s">
        <v>113</v>
      </c>
      <c r="L72" s="49" t="s">
        <v>100</v>
      </c>
      <c r="M72" s="126"/>
      <c r="N72" s="126"/>
      <c r="O72" s="126"/>
      <c r="P72" s="126"/>
      <c r="Q72" s="126"/>
      <c r="R72" s="126"/>
    </row>
    <row r="73" spans="1:18" x14ac:dyDescent="0.2">
      <c r="A73" s="127">
        <v>1</v>
      </c>
      <c r="B73" s="128"/>
      <c r="C73" s="128"/>
      <c r="D73" s="129"/>
      <c r="E73" s="48">
        <v>2</v>
      </c>
      <c r="F73" s="48">
        <v>3</v>
      </c>
      <c r="G73" s="48">
        <v>4</v>
      </c>
      <c r="H73" s="48">
        <v>5</v>
      </c>
      <c r="I73" s="48">
        <v>6</v>
      </c>
      <c r="J73" s="48">
        <v>7</v>
      </c>
      <c r="K73" s="48">
        <v>8</v>
      </c>
      <c r="L73" s="48">
        <v>9</v>
      </c>
      <c r="M73" s="48">
        <v>10</v>
      </c>
      <c r="N73" s="48">
        <v>11</v>
      </c>
      <c r="O73" s="48">
        <v>12</v>
      </c>
      <c r="P73" s="48">
        <v>13</v>
      </c>
      <c r="Q73" s="48">
        <v>14</v>
      </c>
      <c r="R73" s="48">
        <v>15</v>
      </c>
    </row>
    <row r="74" spans="1:18" x14ac:dyDescent="0.2">
      <c r="A74" s="130">
        <v>0</v>
      </c>
      <c r="B74" s="131"/>
      <c r="C74" s="131"/>
      <c r="D74" s="132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</row>
    <row r="75" spans="1:18" x14ac:dyDescent="0.2">
      <c r="A75" s="130">
        <v>0</v>
      </c>
      <c r="B75" s="131"/>
      <c r="C75" s="131"/>
      <c r="D75" s="132"/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</row>
    <row r="76" spans="1:18" x14ac:dyDescent="0.2">
      <c r="A76" s="16" t="s">
        <v>427</v>
      </c>
    </row>
  </sheetData>
  <customSheetViews>
    <customSheetView guid="{9F2F43F4-90EC-4DE6-8F5D-030B6F6C5586}" fitToPage="1">
      <selection activeCell="A6" sqref="A6:R6"/>
      <rowBreaks count="1" manualBreakCount="1">
        <brk id="15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1"/>
      <headerFooter alignWithMargins="0">
        <oddHeader>&amp;C&amp;"Times New Roman,обычный"&amp;14&amp;P</oddHeader>
      </headerFooter>
    </customSheetView>
    <customSheetView guid="{115298B0-768F-468E-97BF-1F681848E85F}" fitToPage="1">
      <selection activeCell="A6" sqref="A6:R6"/>
      <rowBreaks count="1" manualBreakCount="1">
        <brk id="15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2"/>
      <headerFooter alignWithMargins="0">
        <oddHeader>&amp;C&amp;"Times New Roman,обычный"&amp;14&amp;P</oddHeader>
      </headerFooter>
    </customSheetView>
    <customSheetView guid="{FD99208A-D77F-49C7-8CC1-2A50939F6A93}" fitToPage="1">
      <selection activeCell="A6" sqref="A6:R6"/>
      <rowBreaks count="1" manualBreakCount="1">
        <brk id="15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3"/>
      <headerFooter alignWithMargins="0">
        <oddHeader>&amp;C&amp;"Times New Roman,обычный"&amp;14&amp;P</oddHeader>
      </headerFooter>
    </customSheetView>
    <customSheetView guid="{61E38649-3884-4423-A90C-CE6E6776D397}" fitToPage="1">
      <selection activeCell="A6" sqref="A6:R6"/>
      <rowBreaks count="1" manualBreakCount="1">
        <brk id="15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4"/>
      <headerFooter alignWithMargins="0">
        <oddHeader>&amp;C&amp;"Times New Roman,обычный"&amp;14&amp;P</oddHeader>
      </headerFooter>
    </customSheetView>
    <customSheetView guid="{ABBA0A67-BDB6-40B8-B763-120F9FBA9C21}" fitToPage="1">
      <selection activeCell="A6" sqref="A6:R6"/>
      <rowBreaks count="1" manualBreakCount="1">
        <brk id="15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5"/>
      <headerFooter alignWithMargins="0">
        <oddHeader>&amp;C&amp;"Times New Roman,обычный"&amp;14&amp;P</oddHeader>
      </headerFooter>
    </customSheetView>
    <customSheetView guid="{4DE39324-883D-48CA-B11B-0A32E7DC2DE1}" showPageBreaks="1" fitToPage="1">
      <selection activeCell="A6" sqref="A6:R6"/>
      <rowBreaks count="1" manualBreakCount="1">
        <brk id="15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6"/>
      <headerFooter alignWithMargins="0">
        <oddHeader>&amp;C&amp;"Times New Roman,обычный"&amp;14&amp;P</oddHeader>
      </headerFooter>
    </customSheetView>
    <customSheetView guid="{383BF24B-42FA-4453-9DAD-89EE42DD70B4}" fitToPage="1">
      <selection activeCell="A6" sqref="A6:R6"/>
      <rowBreaks count="1" manualBreakCount="1">
        <brk id="15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7"/>
      <headerFooter alignWithMargins="0">
        <oddHeader>&amp;C&amp;"Times New Roman,обычный"&amp;14&amp;P</oddHeader>
      </headerFooter>
    </customSheetView>
    <customSheetView guid="{61344958-FD33-4813-890E-E8AB487E1538}" fitToPage="1">
      <selection activeCell="A6" sqref="A6:R6"/>
      <rowBreaks count="1" manualBreakCount="1">
        <brk id="15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8"/>
      <headerFooter alignWithMargins="0">
        <oddHeader>&amp;C&amp;"Times New Roman,обычный"&amp;14&amp;P</oddHeader>
      </headerFooter>
    </customSheetView>
  </customSheetViews>
  <mergeCells count="124">
    <mergeCell ref="P71:P72"/>
    <mergeCell ref="Q71:Q72"/>
    <mergeCell ref="A73:D73"/>
    <mergeCell ref="A74:D74"/>
    <mergeCell ref="A75:D75"/>
    <mergeCell ref="A68:R68"/>
    <mergeCell ref="A70:D72"/>
    <mergeCell ref="E70:G70"/>
    <mergeCell ref="H70:I70"/>
    <mergeCell ref="J70:Q70"/>
    <mergeCell ref="R70:R72"/>
    <mergeCell ref="E71:E72"/>
    <mergeCell ref="F71:F72"/>
    <mergeCell ref="G71:G72"/>
    <mergeCell ref="H71:H72"/>
    <mergeCell ref="I71:I72"/>
    <mergeCell ref="J71:J72"/>
    <mergeCell ref="K71:L71"/>
    <mergeCell ref="M71:M72"/>
    <mergeCell ref="N71:N72"/>
    <mergeCell ref="O71:O72"/>
    <mergeCell ref="I61:I64"/>
    <mergeCell ref="A65:D66"/>
    <mergeCell ref="E65:E66"/>
    <mergeCell ref="F65:F66"/>
    <mergeCell ref="G65:G66"/>
    <mergeCell ref="H65:H66"/>
    <mergeCell ref="I65:I66"/>
    <mergeCell ref="A61:D64"/>
    <mergeCell ref="E61:E64"/>
    <mergeCell ref="F61:F64"/>
    <mergeCell ref="G61:G64"/>
    <mergeCell ref="H61:H64"/>
    <mergeCell ref="I53:I56"/>
    <mergeCell ref="A57:D60"/>
    <mergeCell ref="E57:E60"/>
    <mergeCell ref="F57:F60"/>
    <mergeCell ref="G57:G60"/>
    <mergeCell ref="H57:H60"/>
    <mergeCell ref="I57:I60"/>
    <mergeCell ref="A53:D56"/>
    <mergeCell ref="E53:E56"/>
    <mergeCell ref="F53:F56"/>
    <mergeCell ref="G53:G56"/>
    <mergeCell ref="H53:H56"/>
    <mergeCell ref="I45:I48"/>
    <mergeCell ref="A49:D52"/>
    <mergeCell ref="E49:E52"/>
    <mergeCell ref="F49:F52"/>
    <mergeCell ref="G49:G52"/>
    <mergeCell ref="H49:H52"/>
    <mergeCell ref="I49:I52"/>
    <mergeCell ref="A45:D48"/>
    <mergeCell ref="E45:E48"/>
    <mergeCell ref="F45:F48"/>
    <mergeCell ref="G45:G48"/>
    <mergeCell ref="H45:H48"/>
    <mergeCell ref="A40:D44"/>
    <mergeCell ref="E40:E44"/>
    <mergeCell ref="F40:F44"/>
    <mergeCell ref="G40:G44"/>
    <mergeCell ref="H40:H44"/>
    <mergeCell ref="I40:I44"/>
    <mergeCell ref="I31:I34"/>
    <mergeCell ref="A35:D39"/>
    <mergeCell ref="E35:E39"/>
    <mergeCell ref="F35:F39"/>
    <mergeCell ref="G35:G39"/>
    <mergeCell ref="H35:H39"/>
    <mergeCell ref="I35:I39"/>
    <mergeCell ref="A31:D34"/>
    <mergeCell ref="E31:E34"/>
    <mergeCell ref="F31:F34"/>
    <mergeCell ref="G31:G34"/>
    <mergeCell ref="H31:H34"/>
    <mergeCell ref="I22:I26"/>
    <mergeCell ref="A27:D30"/>
    <mergeCell ref="E27:E30"/>
    <mergeCell ref="F27:F30"/>
    <mergeCell ref="G27:G30"/>
    <mergeCell ref="H27:H30"/>
    <mergeCell ref="I27:I30"/>
    <mergeCell ref="A22:D26"/>
    <mergeCell ref="E22:E26"/>
    <mergeCell ref="F22:F26"/>
    <mergeCell ref="G22:G26"/>
    <mergeCell ref="H22:H26"/>
    <mergeCell ref="A18:D21"/>
    <mergeCell ref="E18:E21"/>
    <mergeCell ref="F18:F21"/>
    <mergeCell ref="G18:G21"/>
    <mergeCell ref="H18:H21"/>
    <mergeCell ref="I18:I21"/>
    <mergeCell ref="A6:R6"/>
    <mergeCell ref="A10:D12"/>
    <mergeCell ref="J11:J12"/>
    <mergeCell ref="M11:M12"/>
    <mergeCell ref="E10:G10"/>
    <mergeCell ref="K11:L11"/>
    <mergeCell ref="H10:I10"/>
    <mergeCell ref="A7:R7"/>
    <mergeCell ref="N11:N12"/>
    <mergeCell ref="J10:Q10"/>
    <mergeCell ref="F11:F12"/>
    <mergeCell ref="G11:G12"/>
    <mergeCell ref="R10:R12"/>
    <mergeCell ref="O11:O12"/>
    <mergeCell ref="P11:P12"/>
    <mergeCell ref="Q11:Q12"/>
    <mergeCell ref="A13:D13"/>
    <mergeCell ref="H11:H12"/>
    <mergeCell ref="I11:I12"/>
    <mergeCell ref="A14:D17"/>
    <mergeCell ref="E14:E17"/>
    <mergeCell ref="F14:F17"/>
    <mergeCell ref="G14:G17"/>
    <mergeCell ref="H14:H17"/>
    <mergeCell ref="O1:R1"/>
    <mergeCell ref="O3:R3"/>
    <mergeCell ref="O4:R4"/>
    <mergeCell ref="O2:R2"/>
    <mergeCell ref="E11:E12"/>
    <mergeCell ref="A8:R8"/>
    <mergeCell ref="I14:I17"/>
  </mergeCells>
  <phoneticPr fontId="5" type="noConversion"/>
  <pageMargins left="0.78740157480314965" right="0.78740157480314965" top="1.3779527559055118" bottom="0.39370078740157483" header="0.5" footer="0.5"/>
  <pageSetup paperSize="9" scale="78" firstPageNumber="6" fitToHeight="0" orientation="landscape" useFirstPageNumber="1" r:id="rId9"/>
  <headerFooter alignWithMargins="0">
    <oddHeader>&amp;C&amp;"Times New Roman,обычный"&amp;14&amp;P</oddHeader>
  </headerFooter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L88"/>
  <sheetViews>
    <sheetView tabSelected="1" view="pageBreakPreview" topLeftCell="A79" zoomScaleNormal="100" zoomScaleSheetLayoutView="100" zoomScalePageLayoutView="120" workbookViewId="0">
      <selection activeCell="AL87" sqref="AL87:AT87"/>
    </sheetView>
  </sheetViews>
  <sheetFormatPr defaultColWidth="8.85546875" defaultRowHeight="15" x14ac:dyDescent="0.25"/>
  <cols>
    <col min="1" max="1" width="0.85546875" style="67" customWidth="1"/>
    <col min="2" max="26" width="0.85546875" style="67"/>
    <col min="27" max="27" width="8.42578125" style="67" customWidth="1"/>
    <col min="28" max="36" width="0.85546875" style="67"/>
    <col min="37" max="37" width="2.28515625" style="67" customWidth="1"/>
    <col min="38" max="41" width="0.85546875" style="67"/>
    <col min="42" max="42" width="8.28515625" style="67" customWidth="1"/>
    <col min="43" max="45" width="0.85546875" style="67"/>
    <col min="46" max="46" width="0.85546875" style="67" customWidth="1"/>
    <col min="47" max="60" width="0.85546875" style="67"/>
    <col min="61" max="61" width="5.28515625" style="67" customWidth="1"/>
    <col min="62" max="126" width="0.85546875" style="67"/>
    <col min="127" max="127" width="4.140625" style="67" customWidth="1"/>
    <col min="128" max="167" width="0.85546875" style="67"/>
    <col min="168" max="16384" width="8.85546875" style="67"/>
  </cols>
  <sheetData>
    <row r="1" spans="1:168" ht="24" customHeight="1" x14ac:dyDescent="0.25">
      <c r="A1" s="143" t="s">
        <v>282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143"/>
      <c r="FE1" s="143"/>
      <c r="FF1" s="143"/>
      <c r="FG1" s="143"/>
      <c r="FH1" s="143"/>
      <c r="FI1" s="143"/>
      <c r="FJ1" s="143"/>
      <c r="FK1" s="143"/>
      <c r="FL1" s="143"/>
    </row>
    <row r="2" spans="1:168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8"/>
      <c r="FG2" s="68"/>
      <c r="FH2" s="68"/>
      <c r="FI2" s="68"/>
      <c r="FJ2" s="68"/>
      <c r="FK2" s="68"/>
    </row>
    <row r="3" spans="1:168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1"/>
      <c r="EB3" s="71"/>
      <c r="EC3" s="71"/>
      <c r="ED3" s="71"/>
      <c r="EE3" s="71"/>
      <c r="EF3" s="71"/>
      <c r="EG3" s="70"/>
      <c r="EH3" s="70"/>
      <c r="EI3" s="70"/>
      <c r="EJ3" s="70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</row>
    <row r="4" spans="1:168" ht="20.25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145" t="s">
        <v>384</v>
      </c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1"/>
      <c r="EB4" s="71"/>
      <c r="EC4" s="71"/>
      <c r="ED4" s="71"/>
      <c r="EE4" s="71"/>
      <c r="EF4" s="71"/>
      <c r="EG4" s="70"/>
      <c r="EH4" s="70"/>
      <c r="EI4" s="70"/>
      <c r="EJ4" s="70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</row>
    <row r="5" spans="1:168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1"/>
      <c r="EB5" s="71"/>
      <c r="EC5" s="71"/>
      <c r="ED5" s="71"/>
      <c r="EE5" s="71"/>
      <c r="EF5" s="71"/>
      <c r="EG5" s="72"/>
      <c r="EH5" s="72"/>
      <c r="EI5" s="72"/>
      <c r="EJ5" s="72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168" ht="20.25" x14ac:dyDescent="0.25">
      <c r="A6" s="144" t="s">
        <v>281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</row>
    <row r="7" spans="1:168" x14ac:dyDescent="0.25">
      <c r="A7" s="73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6"/>
      <c r="EC7" s="76"/>
      <c r="ED7" s="77"/>
      <c r="EE7" s="77"/>
      <c r="EF7" s="76"/>
      <c r="EG7" s="78"/>
      <c r="EH7" s="78"/>
      <c r="EI7" s="78"/>
      <c r="EJ7" s="78"/>
      <c r="EK7" s="78"/>
      <c r="EL7" s="78"/>
      <c r="EM7" s="78"/>
      <c r="EN7" s="78"/>
      <c r="EO7" s="79"/>
      <c r="EP7" s="76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76"/>
      <c r="FG7" s="76"/>
      <c r="FH7" s="76"/>
      <c r="FI7" s="76"/>
      <c r="FJ7" s="76"/>
      <c r="FK7" s="76"/>
    </row>
    <row r="8" spans="1:168" x14ac:dyDescent="0.25">
      <c r="A8" s="162" t="s">
        <v>146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2" t="s">
        <v>147</v>
      </c>
      <c r="BT8" s="163"/>
      <c r="BU8" s="163"/>
      <c r="BV8" s="163"/>
      <c r="BW8" s="163"/>
      <c r="BX8" s="163"/>
      <c r="BY8" s="163"/>
      <c r="BZ8" s="163"/>
      <c r="CA8" s="166"/>
      <c r="CB8" s="156" t="s">
        <v>174</v>
      </c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70"/>
      <c r="DT8" s="158" t="s">
        <v>175</v>
      </c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60"/>
      <c r="EP8" s="162" t="s">
        <v>176</v>
      </c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6"/>
    </row>
    <row r="9" spans="1:168" ht="52.5" customHeight="1" x14ac:dyDescent="0.25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7"/>
      <c r="BT9" s="168"/>
      <c r="BU9" s="168"/>
      <c r="BV9" s="168"/>
      <c r="BW9" s="168"/>
      <c r="BX9" s="168"/>
      <c r="BY9" s="168"/>
      <c r="BZ9" s="168"/>
      <c r="CA9" s="169"/>
      <c r="CB9" s="154" t="s">
        <v>385</v>
      </c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4" t="s">
        <v>386</v>
      </c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71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3"/>
      <c r="EP9" s="167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9"/>
    </row>
    <row r="10" spans="1:168" ht="15.75" thickBot="1" x14ac:dyDescent="0.3">
      <c r="A10" s="156">
        <v>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8">
        <v>2</v>
      </c>
      <c r="BT10" s="159"/>
      <c r="BU10" s="159"/>
      <c r="BV10" s="159"/>
      <c r="BW10" s="159"/>
      <c r="BX10" s="159"/>
      <c r="BY10" s="159"/>
      <c r="BZ10" s="159"/>
      <c r="CA10" s="160"/>
      <c r="CB10" s="161">
        <v>3</v>
      </c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>
        <v>4</v>
      </c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>
        <v>5</v>
      </c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>
        <v>6</v>
      </c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</row>
    <row r="11" spans="1:168" ht="14.25" customHeight="1" x14ac:dyDescent="0.25">
      <c r="A11" s="147" t="s">
        <v>177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9"/>
      <c r="BS11" s="150" t="s">
        <v>178</v>
      </c>
      <c r="BT11" s="151"/>
      <c r="BU11" s="151"/>
      <c r="BV11" s="151"/>
      <c r="BW11" s="151"/>
      <c r="BX11" s="151"/>
      <c r="BY11" s="151"/>
      <c r="BZ11" s="151"/>
      <c r="CA11" s="152"/>
      <c r="CB11" s="153">
        <v>81784906.170000002</v>
      </c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>
        <v>67123868.629999995</v>
      </c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355">
        <f t="shared" ref="DT11" si="0">IFERROR(100%-CX11/CB11,0)</f>
        <v>0.17926336565729173</v>
      </c>
      <c r="DU11" s="355"/>
      <c r="DV11" s="355"/>
      <c r="DW11" s="355"/>
      <c r="DX11" s="355"/>
      <c r="DY11" s="355"/>
      <c r="DZ11" s="355"/>
      <c r="EA11" s="355"/>
      <c r="EB11" s="355"/>
      <c r="EC11" s="355"/>
      <c r="ED11" s="355"/>
      <c r="EE11" s="355"/>
      <c r="EF11" s="355"/>
      <c r="EG11" s="355"/>
      <c r="EH11" s="355"/>
      <c r="EI11" s="355"/>
      <c r="EJ11" s="355"/>
      <c r="EK11" s="355"/>
      <c r="EL11" s="355"/>
      <c r="EM11" s="355"/>
      <c r="EN11" s="355"/>
      <c r="EO11" s="355"/>
      <c r="EP11" s="356">
        <f t="shared" ref="EP11" si="1">ROUND(CB11/$CB$44,5)</f>
        <v>0.98551</v>
      </c>
      <c r="EQ11" s="356"/>
      <c r="ER11" s="356"/>
      <c r="ES11" s="356"/>
      <c r="ET11" s="356"/>
      <c r="EU11" s="356"/>
      <c r="EV11" s="356"/>
      <c r="EW11" s="356"/>
      <c r="EX11" s="356"/>
      <c r="EY11" s="356"/>
      <c r="EZ11" s="356"/>
      <c r="FA11" s="356"/>
      <c r="FB11" s="356"/>
      <c r="FC11" s="356"/>
      <c r="FD11" s="356"/>
      <c r="FE11" s="356"/>
      <c r="FF11" s="356"/>
      <c r="FG11" s="356"/>
      <c r="FH11" s="356"/>
      <c r="FI11" s="356"/>
      <c r="FJ11" s="356"/>
      <c r="FK11" s="357"/>
    </row>
    <row r="12" spans="1:168" ht="38.25" customHeight="1" x14ac:dyDescent="0.25">
      <c r="A12" s="147" t="s">
        <v>179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9"/>
      <c r="BS12" s="174" t="s">
        <v>180</v>
      </c>
      <c r="BT12" s="175"/>
      <c r="BU12" s="175"/>
      <c r="BV12" s="175"/>
      <c r="BW12" s="175"/>
      <c r="BX12" s="175"/>
      <c r="BY12" s="175"/>
      <c r="BZ12" s="175"/>
      <c r="CA12" s="176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/>
      <c r="DS12" s="177"/>
      <c r="DT12" s="353">
        <f t="shared" ref="DT12:DT28" si="2">IFERROR(100%-CX12/CB12,0)</f>
        <v>0</v>
      </c>
      <c r="DU12" s="353"/>
      <c r="DV12" s="353"/>
      <c r="DW12" s="353"/>
      <c r="DX12" s="353"/>
      <c r="DY12" s="353"/>
      <c r="DZ12" s="353"/>
      <c r="EA12" s="353"/>
      <c r="EB12" s="353"/>
      <c r="EC12" s="353"/>
      <c r="ED12" s="353"/>
      <c r="EE12" s="353"/>
      <c r="EF12" s="353"/>
      <c r="EG12" s="353"/>
      <c r="EH12" s="353"/>
      <c r="EI12" s="353"/>
      <c r="EJ12" s="353"/>
      <c r="EK12" s="353"/>
      <c r="EL12" s="353"/>
      <c r="EM12" s="353"/>
      <c r="EN12" s="353"/>
      <c r="EO12" s="353"/>
      <c r="EP12" s="354">
        <f t="shared" ref="EP12:EP28" si="3">ROUND(CB12/$CB$44,5)</f>
        <v>0</v>
      </c>
      <c r="EQ12" s="354"/>
      <c r="ER12" s="354"/>
      <c r="ES12" s="354"/>
      <c r="ET12" s="354"/>
      <c r="EU12" s="354"/>
      <c r="EV12" s="354"/>
      <c r="EW12" s="354"/>
      <c r="EX12" s="354"/>
      <c r="EY12" s="354"/>
      <c r="EZ12" s="354"/>
      <c r="FA12" s="354"/>
      <c r="FB12" s="354"/>
      <c r="FC12" s="354"/>
      <c r="FD12" s="354"/>
      <c r="FE12" s="354"/>
      <c r="FF12" s="354"/>
      <c r="FG12" s="354"/>
      <c r="FH12" s="354"/>
      <c r="FI12" s="354"/>
      <c r="FJ12" s="354"/>
      <c r="FK12" s="358"/>
    </row>
    <row r="13" spans="1:168" ht="15" customHeight="1" x14ac:dyDescent="0.25">
      <c r="A13" s="147" t="s">
        <v>181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9"/>
      <c r="BS13" s="174" t="s">
        <v>182</v>
      </c>
      <c r="BT13" s="175"/>
      <c r="BU13" s="175"/>
      <c r="BV13" s="175"/>
      <c r="BW13" s="175"/>
      <c r="BX13" s="175"/>
      <c r="BY13" s="175"/>
      <c r="BZ13" s="175"/>
      <c r="CA13" s="176"/>
      <c r="CB13" s="177">
        <v>428548.8</v>
      </c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>
        <v>596854.91</v>
      </c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  <c r="DT13" s="353">
        <f t="shared" si="2"/>
        <v>-0.39273499307430115</v>
      </c>
      <c r="DU13" s="353"/>
      <c r="DV13" s="353"/>
      <c r="DW13" s="353"/>
      <c r="DX13" s="353"/>
      <c r="DY13" s="353"/>
      <c r="DZ13" s="353"/>
      <c r="EA13" s="353"/>
      <c r="EB13" s="353"/>
      <c r="EC13" s="353"/>
      <c r="ED13" s="353"/>
      <c r="EE13" s="353"/>
      <c r="EF13" s="353"/>
      <c r="EG13" s="353"/>
      <c r="EH13" s="353"/>
      <c r="EI13" s="353"/>
      <c r="EJ13" s="353"/>
      <c r="EK13" s="353"/>
      <c r="EL13" s="353"/>
      <c r="EM13" s="353"/>
      <c r="EN13" s="353"/>
      <c r="EO13" s="353"/>
      <c r="EP13" s="354">
        <f t="shared" si="3"/>
        <v>5.1599999999999997E-3</v>
      </c>
      <c r="EQ13" s="354"/>
      <c r="ER13" s="354"/>
      <c r="ES13" s="354"/>
      <c r="ET13" s="354"/>
      <c r="EU13" s="354"/>
      <c r="EV13" s="354"/>
      <c r="EW13" s="354"/>
      <c r="EX13" s="354"/>
      <c r="EY13" s="354"/>
      <c r="EZ13" s="354"/>
      <c r="FA13" s="354"/>
      <c r="FB13" s="354"/>
      <c r="FC13" s="354"/>
      <c r="FD13" s="354"/>
      <c r="FE13" s="354"/>
      <c r="FF13" s="354"/>
      <c r="FG13" s="354"/>
      <c r="FH13" s="354"/>
      <c r="FI13" s="354"/>
      <c r="FJ13" s="354"/>
      <c r="FK13" s="358"/>
    </row>
    <row r="14" spans="1:168" ht="12.75" customHeight="1" x14ac:dyDescent="0.25">
      <c r="A14" s="147" t="s">
        <v>183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9"/>
      <c r="BS14" s="174" t="s">
        <v>184</v>
      </c>
      <c r="BT14" s="175"/>
      <c r="BU14" s="175"/>
      <c r="BV14" s="175"/>
      <c r="BW14" s="175"/>
      <c r="BX14" s="175"/>
      <c r="BY14" s="175"/>
      <c r="BZ14" s="175"/>
      <c r="CA14" s="176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353">
        <f t="shared" si="2"/>
        <v>0</v>
      </c>
      <c r="DU14" s="353"/>
      <c r="DV14" s="353"/>
      <c r="DW14" s="353"/>
      <c r="DX14" s="353"/>
      <c r="DY14" s="353"/>
      <c r="DZ14" s="353"/>
      <c r="EA14" s="353"/>
      <c r="EB14" s="353"/>
      <c r="EC14" s="353"/>
      <c r="ED14" s="353"/>
      <c r="EE14" s="353"/>
      <c r="EF14" s="353"/>
      <c r="EG14" s="353"/>
      <c r="EH14" s="353"/>
      <c r="EI14" s="353"/>
      <c r="EJ14" s="353"/>
      <c r="EK14" s="353"/>
      <c r="EL14" s="353"/>
      <c r="EM14" s="353"/>
      <c r="EN14" s="353"/>
      <c r="EO14" s="353"/>
      <c r="EP14" s="354">
        <f t="shared" si="3"/>
        <v>0</v>
      </c>
      <c r="EQ14" s="354"/>
      <c r="ER14" s="354"/>
      <c r="ES14" s="354"/>
      <c r="ET14" s="354"/>
      <c r="EU14" s="354"/>
      <c r="EV14" s="354"/>
      <c r="EW14" s="354"/>
      <c r="EX14" s="354"/>
      <c r="EY14" s="354"/>
      <c r="EZ14" s="354"/>
      <c r="FA14" s="354"/>
      <c r="FB14" s="354"/>
      <c r="FC14" s="354"/>
      <c r="FD14" s="354"/>
      <c r="FE14" s="354"/>
      <c r="FF14" s="354"/>
      <c r="FG14" s="354"/>
      <c r="FH14" s="354"/>
      <c r="FI14" s="354"/>
      <c r="FJ14" s="354"/>
      <c r="FK14" s="358"/>
    </row>
    <row r="15" spans="1:168" ht="15.6" customHeight="1" x14ac:dyDescent="0.25">
      <c r="A15" s="147" t="s">
        <v>185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9"/>
      <c r="BS15" s="174" t="s">
        <v>186</v>
      </c>
      <c r="BT15" s="175"/>
      <c r="BU15" s="175"/>
      <c r="BV15" s="175"/>
      <c r="BW15" s="175"/>
      <c r="BX15" s="175"/>
      <c r="BY15" s="175"/>
      <c r="BZ15" s="175"/>
      <c r="CA15" s="176"/>
      <c r="CB15" s="177">
        <f>CB16+CB17</f>
        <v>0</v>
      </c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  <c r="CO15" s="177"/>
      <c r="CP15" s="177"/>
      <c r="CQ15" s="177"/>
      <c r="CR15" s="177"/>
      <c r="CS15" s="177"/>
      <c r="CT15" s="177"/>
      <c r="CU15" s="177"/>
      <c r="CV15" s="177"/>
      <c r="CW15" s="177"/>
      <c r="CX15" s="177">
        <f>CX16+CX17</f>
        <v>0</v>
      </c>
      <c r="CY15" s="177"/>
      <c r="CZ15" s="177"/>
      <c r="DA15" s="177"/>
      <c r="DB15" s="177"/>
      <c r="DC15" s="177"/>
      <c r="DD15" s="177"/>
      <c r="DE15" s="177"/>
      <c r="DF15" s="177"/>
      <c r="DG15" s="177"/>
      <c r="DH15" s="177"/>
      <c r="DI15" s="177"/>
      <c r="DJ15" s="177"/>
      <c r="DK15" s="177"/>
      <c r="DL15" s="177"/>
      <c r="DM15" s="177"/>
      <c r="DN15" s="177"/>
      <c r="DO15" s="177"/>
      <c r="DP15" s="177"/>
      <c r="DQ15" s="177"/>
      <c r="DR15" s="177"/>
      <c r="DS15" s="177"/>
      <c r="DT15" s="353">
        <f t="shared" si="2"/>
        <v>0</v>
      </c>
      <c r="DU15" s="353"/>
      <c r="DV15" s="353"/>
      <c r="DW15" s="353"/>
      <c r="DX15" s="353"/>
      <c r="DY15" s="353"/>
      <c r="DZ15" s="353"/>
      <c r="EA15" s="353"/>
      <c r="EB15" s="353"/>
      <c r="EC15" s="353"/>
      <c r="ED15" s="353"/>
      <c r="EE15" s="353"/>
      <c r="EF15" s="353"/>
      <c r="EG15" s="353"/>
      <c r="EH15" s="353"/>
      <c r="EI15" s="353"/>
      <c r="EJ15" s="353"/>
      <c r="EK15" s="353"/>
      <c r="EL15" s="353"/>
      <c r="EM15" s="353"/>
      <c r="EN15" s="353"/>
      <c r="EO15" s="353"/>
      <c r="EP15" s="354">
        <f t="shared" si="3"/>
        <v>0</v>
      </c>
      <c r="EQ15" s="354"/>
      <c r="ER15" s="354"/>
      <c r="ES15" s="354"/>
      <c r="ET15" s="354"/>
      <c r="EU15" s="354"/>
      <c r="EV15" s="354"/>
      <c r="EW15" s="354"/>
      <c r="EX15" s="354"/>
      <c r="EY15" s="354"/>
      <c r="EZ15" s="354"/>
      <c r="FA15" s="354"/>
      <c r="FB15" s="354"/>
      <c r="FC15" s="354"/>
      <c r="FD15" s="354"/>
      <c r="FE15" s="354"/>
      <c r="FF15" s="354"/>
      <c r="FG15" s="354"/>
      <c r="FH15" s="354"/>
      <c r="FI15" s="354"/>
      <c r="FJ15" s="354"/>
      <c r="FK15" s="358"/>
    </row>
    <row r="16" spans="1:168" ht="27" customHeight="1" x14ac:dyDescent="0.25">
      <c r="A16" s="178" t="s">
        <v>187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80"/>
      <c r="BS16" s="174" t="s">
        <v>188</v>
      </c>
      <c r="BT16" s="175"/>
      <c r="BU16" s="175"/>
      <c r="BV16" s="175"/>
      <c r="BW16" s="175"/>
      <c r="BX16" s="175"/>
      <c r="BY16" s="175"/>
      <c r="BZ16" s="175"/>
      <c r="CA16" s="176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7"/>
      <c r="DD16" s="177"/>
      <c r="DE16" s="177"/>
      <c r="DF16" s="177"/>
      <c r="DG16" s="177"/>
      <c r="DH16" s="177"/>
      <c r="DI16" s="177"/>
      <c r="DJ16" s="177"/>
      <c r="DK16" s="177"/>
      <c r="DL16" s="177"/>
      <c r="DM16" s="177"/>
      <c r="DN16" s="177"/>
      <c r="DO16" s="177"/>
      <c r="DP16" s="177"/>
      <c r="DQ16" s="177"/>
      <c r="DR16" s="177"/>
      <c r="DS16" s="177"/>
      <c r="DT16" s="353">
        <f t="shared" si="2"/>
        <v>0</v>
      </c>
      <c r="DU16" s="353"/>
      <c r="DV16" s="353"/>
      <c r="DW16" s="353"/>
      <c r="DX16" s="353"/>
      <c r="DY16" s="353"/>
      <c r="DZ16" s="353"/>
      <c r="EA16" s="353"/>
      <c r="EB16" s="353"/>
      <c r="EC16" s="353"/>
      <c r="ED16" s="353"/>
      <c r="EE16" s="353"/>
      <c r="EF16" s="353"/>
      <c r="EG16" s="353"/>
      <c r="EH16" s="353"/>
      <c r="EI16" s="353"/>
      <c r="EJ16" s="353"/>
      <c r="EK16" s="353"/>
      <c r="EL16" s="353"/>
      <c r="EM16" s="353"/>
      <c r="EN16" s="353"/>
      <c r="EO16" s="353"/>
      <c r="EP16" s="354">
        <f t="shared" si="3"/>
        <v>0</v>
      </c>
      <c r="EQ16" s="354"/>
      <c r="ER16" s="354"/>
      <c r="ES16" s="354"/>
      <c r="ET16" s="354"/>
      <c r="EU16" s="354"/>
      <c r="EV16" s="354"/>
      <c r="EW16" s="354"/>
      <c r="EX16" s="354"/>
      <c r="EY16" s="354"/>
      <c r="EZ16" s="354"/>
      <c r="FA16" s="354"/>
      <c r="FB16" s="354"/>
      <c r="FC16" s="354"/>
      <c r="FD16" s="354"/>
      <c r="FE16" s="354"/>
      <c r="FF16" s="354"/>
      <c r="FG16" s="354"/>
      <c r="FH16" s="354"/>
      <c r="FI16" s="354"/>
      <c r="FJ16" s="354"/>
      <c r="FK16" s="358"/>
    </row>
    <row r="17" spans="1:167" ht="24.75" customHeight="1" x14ac:dyDescent="0.25">
      <c r="A17" s="178" t="s">
        <v>189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80"/>
      <c r="BS17" s="174" t="s">
        <v>190</v>
      </c>
      <c r="BT17" s="175"/>
      <c r="BU17" s="175"/>
      <c r="BV17" s="175"/>
      <c r="BW17" s="175"/>
      <c r="BX17" s="175"/>
      <c r="BY17" s="175"/>
      <c r="BZ17" s="175"/>
      <c r="CA17" s="176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77"/>
      <c r="CS17" s="177"/>
      <c r="CT17" s="177"/>
      <c r="CU17" s="177"/>
      <c r="CV17" s="177"/>
      <c r="CW17" s="177"/>
      <c r="CX17" s="177"/>
      <c r="CY17" s="177"/>
      <c r="CZ17" s="177"/>
      <c r="DA17" s="177"/>
      <c r="DB17" s="177"/>
      <c r="DC17" s="177"/>
      <c r="DD17" s="177"/>
      <c r="DE17" s="177"/>
      <c r="DF17" s="177"/>
      <c r="DG17" s="177"/>
      <c r="DH17" s="177"/>
      <c r="DI17" s="177"/>
      <c r="DJ17" s="177"/>
      <c r="DK17" s="177"/>
      <c r="DL17" s="177"/>
      <c r="DM17" s="177"/>
      <c r="DN17" s="177"/>
      <c r="DO17" s="177"/>
      <c r="DP17" s="177"/>
      <c r="DQ17" s="177"/>
      <c r="DR17" s="177"/>
      <c r="DS17" s="177"/>
      <c r="DT17" s="353">
        <f t="shared" si="2"/>
        <v>0</v>
      </c>
      <c r="DU17" s="353"/>
      <c r="DV17" s="353"/>
      <c r="DW17" s="353"/>
      <c r="DX17" s="353"/>
      <c r="DY17" s="353"/>
      <c r="DZ17" s="353"/>
      <c r="EA17" s="353"/>
      <c r="EB17" s="353"/>
      <c r="EC17" s="353"/>
      <c r="ED17" s="353"/>
      <c r="EE17" s="353"/>
      <c r="EF17" s="353"/>
      <c r="EG17" s="353"/>
      <c r="EH17" s="353"/>
      <c r="EI17" s="353"/>
      <c r="EJ17" s="353"/>
      <c r="EK17" s="353"/>
      <c r="EL17" s="353"/>
      <c r="EM17" s="353"/>
      <c r="EN17" s="353"/>
      <c r="EO17" s="353"/>
      <c r="EP17" s="354">
        <f t="shared" si="3"/>
        <v>0</v>
      </c>
      <c r="EQ17" s="354"/>
      <c r="ER17" s="354"/>
      <c r="ES17" s="354"/>
      <c r="ET17" s="354"/>
      <c r="EU17" s="354"/>
      <c r="EV17" s="354"/>
      <c r="EW17" s="354"/>
      <c r="EX17" s="354"/>
      <c r="EY17" s="354"/>
      <c r="EZ17" s="354"/>
      <c r="FA17" s="354"/>
      <c r="FB17" s="354"/>
      <c r="FC17" s="354"/>
      <c r="FD17" s="354"/>
      <c r="FE17" s="354"/>
      <c r="FF17" s="354"/>
      <c r="FG17" s="354"/>
      <c r="FH17" s="354"/>
      <c r="FI17" s="354"/>
      <c r="FJ17" s="354"/>
      <c r="FK17" s="358"/>
    </row>
    <row r="18" spans="1:167" ht="39" customHeight="1" x14ac:dyDescent="0.25">
      <c r="A18" s="147" t="s">
        <v>292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9"/>
      <c r="BS18" s="174" t="s">
        <v>191</v>
      </c>
      <c r="BT18" s="175"/>
      <c r="BU18" s="175"/>
      <c r="BV18" s="175"/>
      <c r="BW18" s="175"/>
      <c r="BX18" s="175"/>
      <c r="BY18" s="175"/>
      <c r="BZ18" s="175"/>
      <c r="CA18" s="176"/>
      <c r="CB18" s="177">
        <f>CB19</f>
        <v>0</v>
      </c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>
        <f>CX19</f>
        <v>0</v>
      </c>
      <c r="CY18" s="177"/>
      <c r="CZ18" s="177"/>
      <c r="DA18" s="177"/>
      <c r="DB18" s="177"/>
      <c r="DC18" s="177"/>
      <c r="DD18" s="177"/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/>
      <c r="DS18" s="177"/>
      <c r="DT18" s="353">
        <f t="shared" si="2"/>
        <v>0</v>
      </c>
      <c r="DU18" s="353"/>
      <c r="DV18" s="353"/>
      <c r="DW18" s="353"/>
      <c r="DX18" s="353"/>
      <c r="DY18" s="353"/>
      <c r="DZ18" s="353"/>
      <c r="EA18" s="353"/>
      <c r="EB18" s="353"/>
      <c r="EC18" s="353"/>
      <c r="ED18" s="353"/>
      <c r="EE18" s="353"/>
      <c r="EF18" s="353"/>
      <c r="EG18" s="353"/>
      <c r="EH18" s="353"/>
      <c r="EI18" s="353"/>
      <c r="EJ18" s="353"/>
      <c r="EK18" s="353"/>
      <c r="EL18" s="353"/>
      <c r="EM18" s="353"/>
      <c r="EN18" s="353"/>
      <c r="EO18" s="353"/>
      <c r="EP18" s="354">
        <f t="shared" si="3"/>
        <v>0</v>
      </c>
      <c r="EQ18" s="354"/>
      <c r="ER18" s="354"/>
      <c r="ES18" s="354"/>
      <c r="ET18" s="354"/>
      <c r="EU18" s="354"/>
      <c r="EV18" s="354"/>
      <c r="EW18" s="354"/>
      <c r="EX18" s="354"/>
      <c r="EY18" s="354"/>
      <c r="EZ18" s="354"/>
      <c r="FA18" s="354"/>
      <c r="FB18" s="354"/>
      <c r="FC18" s="354"/>
      <c r="FD18" s="354"/>
      <c r="FE18" s="354"/>
      <c r="FF18" s="354"/>
      <c r="FG18" s="354"/>
      <c r="FH18" s="354"/>
      <c r="FI18" s="354"/>
      <c r="FJ18" s="354"/>
      <c r="FK18" s="358"/>
    </row>
    <row r="19" spans="1:167" ht="64.5" customHeight="1" x14ac:dyDescent="0.25">
      <c r="A19" s="178" t="s">
        <v>293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80"/>
      <c r="BS19" s="174" t="s">
        <v>192</v>
      </c>
      <c r="BT19" s="175"/>
      <c r="BU19" s="175"/>
      <c r="BV19" s="175"/>
      <c r="BW19" s="175"/>
      <c r="BX19" s="175"/>
      <c r="BY19" s="175"/>
      <c r="BZ19" s="175"/>
      <c r="CA19" s="176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7"/>
      <c r="DD19" s="177"/>
      <c r="DE19" s="177"/>
      <c r="DF19" s="177"/>
      <c r="DG19" s="177"/>
      <c r="DH19" s="177"/>
      <c r="DI19" s="177"/>
      <c r="DJ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353">
        <f t="shared" si="2"/>
        <v>0</v>
      </c>
      <c r="DU19" s="353"/>
      <c r="DV19" s="353"/>
      <c r="DW19" s="353"/>
      <c r="DX19" s="353"/>
      <c r="DY19" s="353"/>
      <c r="DZ19" s="353"/>
      <c r="EA19" s="353"/>
      <c r="EB19" s="353"/>
      <c r="EC19" s="353"/>
      <c r="ED19" s="353"/>
      <c r="EE19" s="353"/>
      <c r="EF19" s="353"/>
      <c r="EG19" s="353"/>
      <c r="EH19" s="353"/>
      <c r="EI19" s="353"/>
      <c r="EJ19" s="353"/>
      <c r="EK19" s="353"/>
      <c r="EL19" s="353"/>
      <c r="EM19" s="353"/>
      <c r="EN19" s="353"/>
      <c r="EO19" s="353"/>
      <c r="EP19" s="354">
        <f t="shared" si="3"/>
        <v>0</v>
      </c>
      <c r="EQ19" s="354"/>
      <c r="ER19" s="354"/>
      <c r="ES19" s="354"/>
      <c r="ET19" s="354"/>
      <c r="EU19" s="354"/>
      <c r="EV19" s="354"/>
      <c r="EW19" s="354"/>
      <c r="EX19" s="354"/>
      <c r="EY19" s="354"/>
      <c r="EZ19" s="354"/>
      <c r="FA19" s="354"/>
      <c r="FB19" s="354"/>
      <c r="FC19" s="354"/>
      <c r="FD19" s="354"/>
      <c r="FE19" s="354"/>
      <c r="FF19" s="354"/>
      <c r="FG19" s="354"/>
      <c r="FH19" s="354"/>
      <c r="FI19" s="354"/>
      <c r="FJ19" s="354"/>
      <c r="FK19" s="358"/>
    </row>
    <row r="20" spans="1:167" ht="25.5" customHeight="1" x14ac:dyDescent="0.25">
      <c r="A20" s="147" t="s">
        <v>294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9"/>
      <c r="BS20" s="174" t="s">
        <v>193</v>
      </c>
      <c r="BT20" s="175"/>
      <c r="BU20" s="175"/>
      <c r="BV20" s="175"/>
      <c r="BW20" s="175"/>
      <c r="BX20" s="175"/>
      <c r="BY20" s="175"/>
      <c r="BZ20" s="175"/>
      <c r="CA20" s="176"/>
      <c r="CB20" s="177">
        <v>74270</v>
      </c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>
        <v>40803.519999999997</v>
      </c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7"/>
      <c r="DR20" s="177"/>
      <c r="DS20" s="177"/>
      <c r="DT20" s="353">
        <f t="shared" si="2"/>
        <v>0.45060562811363947</v>
      </c>
      <c r="DU20" s="353"/>
      <c r="DV20" s="353"/>
      <c r="DW20" s="353"/>
      <c r="DX20" s="353"/>
      <c r="DY20" s="353"/>
      <c r="DZ20" s="353"/>
      <c r="EA20" s="353"/>
      <c r="EB20" s="353"/>
      <c r="EC20" s="353"/>
      <c r="ED20" s="353"/>
      <c r="EE20" s="353"/>
      <c r="EF20" s="353"/>
      <c r="EG20" s="353"/>
      <c r="EH20" s="353"/>
      <c r="EI20" s="353"/>
      <c r="EJ20" s="353"/>
      <c r="EK20" s="353"/>
      <c r="EL20" s="353"/>
      <c r="EM20" s="353"/>
      <c r="EN20" s="353"/>
      <c r="EO20" s="353"/>
      <c r="EP20" s="354">
        <f t="shared" si="3"/>
        <v>8.8999999999999995E-4</v>
      </c>
      <c r="EQ20" s="354"/>
      <c r="ER20" s="354"/>
      <c r="ES20" s="354"/>
      <c r="ET20" s="354"/>
      <c r="EU20" s="354"/>
      <c r="EV20" s="354"/>
      <c r="EW20" s="354"/>
      <c r="EX20" s="354"/>
      <c r="EY20" s="354"/>
      <c r="EZ20" s="354"/>
      <c r="FA20" s="354"/>
      <c r="FB20" s="354"/>
      <c r="FC20" s="354"/>
      <c r="FD20" s="354"/>
      <c r="FE20" s="354"/>
      <c r="FF20" s="354"/>
      <c r="FG20" s="354"/>
      <c r="FH20" s="354"/>
      <c r="FI20" s="354"/>
      <c r="FJ20" s="354"/>
      <c r="FK20" s="358"/>
    </row>
    <row r="21" spans="1:167" ht="26.25" customHeight="1" x14ac:dyDescent="0.25">
      <c r="A21" s="147" t="s">
        <v>295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9"/>
      <c r="BS21" s="174" t="s">
        <v>194</v>
      </c>
      <c r="BT21" s="175"/>
      <c r="BU21" s="175"/>
      <c r="BV21" s="175"/>
      <c r="BW21" s="175"/>
      <c r="BX21" s="175"/>
      <c r="BY21" s="175"/>
      <c r="BZ21" s="175"/>
      <c r="CA21" s="176"/>
      <c r="CB21" s="177">
        <f>SUM(CB22:CW28)</f>
        <v>542011.6</v>
      </c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>
        <f>SUM(CX22:DS28)</f>
        <v>574860.01</v>
      </c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7"/>
      <c r="DR21" s="177"/>
      <c r="DS21" s="177"/>
      <c r="DT21" s="353">
        <f t="shared" si="2"/>
        <v>-6.0604625436060822E-2</v>
      </c>
      <c r="DU21" s="353"/>
      <c r="DV21" s="353"/>
      <c r="DW21" s="353"/>
      <c r="DX21" s="353"/>
      <c r="DY21" s="353"/>
      <c r="DZ21" s="353"/>
      <c r="EA21" s="353"/>
      <c r="EB21" s="353"/>
      <c r="EC21" s="353"/>
      <c r="ED21" s="353"/>
      <c r="EE21" s="353"/>
      <c r="EF21" s="353"/>
      <c r="EG21" s="353"/>
      <c r="EH21" s="353"/>
      <c r="EI21" s="353"/>
      <c r="EJ21" s="353"/>
      <c r="EK21" s="353"/>
      <c r="EL21" s="353"/>
      <c r="EM21" s="353"/>
      <c r="EN21" s="353"/>
      <c r="EO21" s="353"/>
      <c r="EP21" s="354">
        <f t="shared" si="3"/>
        <v>6.5300000000000002E-3</v>
      </c>
      <c r="EQ21" s="354"/>
      <c r="ER21" s="354"/>
      <c r="ES21" s="354"/>
      <c r="ET21" s="354"/>
      <c r="EU21" s="354"/>
      <c r="EV21" s="354"/>
      <c r="EW21" s="354"/>
      <c r="EX21" s="354"/>
      <c r="EY21" s="354"/>
      <c r="EZ21" s="354"/>
      <c r="FA21" s="354"/>
      <c r="FB21" s="354"/>
      <c r="FC21" s="354"/>
      <c r="FD21" s="354"/>
      <c r="FE21" s="354"/>
      <c r="FF21" s="354"/>
      <c r="FG21" s="354"/>
      <c r="FH21" s="354"/>
      <c r="FI21" s="354"/>
      <c r="FJ21" s="354"/>
      <c r="FK21" s="358"/>
    </row>
    <row r="22" spans="1:167" ht="39.75" customHeight="1" x14ac:dyDescent="0.25">
      <c r="A22" s="178" t="s">
        <v>195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80"/>
      <c r="BS22" s="174" t="s">
        <v>196</v>
      </c>
      <c r="BT22" s="175"/>
      <c r="BU22" s="175"/>
      <c r="BV22" s="175"/>
      <c r="BW22" s="175"/>
      <c r="BX22" s="175"/>
      <c r="BY22" s="175"/>
      <c r="BZ22" s="175"/>
      <c r="CA22" s="176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7"/>
      <c r="CR22" s="177"/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7"/>
      <c r="DD22" s="177"/>
      <c r="DE22" s="177"/>
      <c r="DF22" s="177"/>
      <c r="DG22" s="177"/>
      <c r="DH22" s="177"/>
      <c r="DI22" s="177"/>
      <c r="DJ22" s="177"/>
      <c r="DK22" s="177"/>
      <c r="DL22" s="177"/>
      <c r="DM22" s="177"/>
      <c r="DN22" s="177"/>
      <c r="DO22" s="177"/>
      <c r="DP22" s="177"/>
      <c r="DQ22" s="177"/>
      <c r="DR22" s="177"/>
      <c r="DS22" s="177"/>
      <c r="DT22" s="353">
        <f t="shared" si="2"/>
        <v>0</v>
      </c>
      <c r="DU22" s="353"/>
      <c r="DV22" s="353"/>
      <c r="DW22" s="353"/>
      <c r="DX22" s="353"/>
      <c r="DY22" s="353"/>
      <c r="DZ22" s="353"/>
      <c r="EA22" s="353"/>
      <c r="EB22" s="353"/>
      <c r="EC22" s="353"/>
      <c r="ED22" s="353"/>
      <c r="EE22" s="353"/>
      <c r="EF22" s="353"/>
      <c r="EG22" s="353"/>
      <c r="EH22" s="353"/>
      <c r="EI22" s="353"/>
      <c r="EJ22" s="353"/>
      <c r="EK22" s="353"/>
      <c r="EL22" s="353"/>
      <c r="EM22" s="353"/>
      <c r="EN22" s="353"/>
      <c r="EO22" s="353"/>
      <c r="EP22" s="354">
        <f t="shared" si="3"/>
        <v>0</v>
      </c>
      <c r="EQ22" s="354"/>
      <c r="ER22" s="354"/>
      <c r="ES22" s="354"/>
      <c r="ET22" s="354"/>
      <c r="EU22" s="354"/>
      <c r="EV22" s="354"/>
      <c r="EW22" s="354"/>
      <c r="EX22" s="354"/>
      <c r="EY22" s="354"/>
      <c r="EZ22" s="354"/>
      <c r="FA22" s="354"/>
      <c r="FB22" s="354"/>
      <c r="FC22" s="354"/>
      <c r="FD22" s="354"/>
      <c r="FE22" s="354"/>
      <c r="FF22" s="354"/>
      <c r="FG22" s="354"/>
      <c r="FH22" s="354"/>
      <c r="FI22" s="354"/>
      <c r="FJ22" s="354"/>
      <c r="FK22" s="358"/>
    </row>
    <row r="23" spans="1:167" ht="54" customHeight="1" x14ac:dyDescent="0.25">
      <c r="A23" s="178" t="s">
        <v>197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80"/>
      <c r="BS23" s="174" t="s">
        <v>198</v>
      </c>
      <c r="BT23" s="175"/>
      <c r="BU23" s="175"/>
      <c r="BV23" s="175"/>
      <c r="BW23" s="175"/>
      <c r="BX23" s="175"/>
      <c r="BY23" s="175"/>
      <c r="BZ23" s="175"/>
      <c r="CA23" s="176"/>
      <c r="CB23" s="177">
        <v>524811.6</v>
      </c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U23" s="177"/>
      <c r="CV23" s="177"/>
      <c r="CW23" s="177"/>
      <c r="CX23" s="177">
        <v>542030.01</v>
      </c>
      <c r="CY23" s="177"/>
      <c r="CZ23" s="177"/>
      <c r="DA23" s="177"/>
      <c r="DB23" s="177"/>
      <c r="DC23" s="177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7"/>
      <c r="DQ23" s="177"/>
      <c r="DR23" s="177"/>
      <c r="DS23" s="177"/>
      <c r="DT23" s="353">
        <f t="shared" si="2"/>
        <v>-3.2808745081092106E-2</v>
      </c>
      <c r="DU23" s="353"/>
      <c r="DV23" s="353"/>
      <c r="DW23" s="353"/>
      <c r="DX23" s="353"/>
      <c r="DY23" s="353"/>
      <c r="DZ23" s="353"/>
      <c r="EA23" s="353"/>
      <c r="EB23" s="353"/>
      <c r="EC23" s="353"/>
      <c r="ED23" s="353"/>
      <c r="EE23" s="353"/>
      <c r="EF23" s="353"/>
      <c r="EG23" s="353"/>
      <c r="EH23" s="353"/>
      <c r="EI23" s="353"/>
      <c r="EJ23" s="353"/>
      <c r="EK23" s="353"/>
      <c r="EL23" s="353"/>
      <c r="EM23" s="353"/>
      <c r="EN23" s="353"/>
      <c r="EO23" s="353"/>
      <c r="EP23" s="354">
        <f t="shared" si="3"/>
        <v>6.3200000000000001E-3</v>
      </c>
      <c r="EQ23" s="354"/>
      <c r="ER23" s="354"/>
      <c r="ES23" s="354"/>
      <c r="ET23" s="354"/>
      <c r="EU23" s="354"/>
      <c r="EV23" s="354"/>
      <c r="EW23" s="354"/>
      <c r="EX23" s="354"/>
      <c r="EY23" s="354"/>
      <c r="EZ23" s="354"/>
      <c r="FA23" s="354"/>
      <c r="FB23" s="354"/>
      <c r="FC23" s="354"/>
      <c r="FD23" s="354"/>
      <c r="FE23" s="354"/>
      <c r="FF23" s="354"/>
      <c r="FG23" s="354"/>
      <c r="FH23" s="354"/>
      <c r="FI23" s="354"/>
      <c r="FJ23" s="354"/>
      <c r="FK23" s="358"/>
    </row>
    <row r="24" spans="1:167" ht="39.6" customHeight="1" x14ac:dyDescent="0.25">
      <c r="A24" s="178" t="s">
        <v>345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80"/>
      <c r="BS24" s="174" t="s">
        <v>199</v>
      </c>
      <c r="BT24" s="175"/>
      <c r="BU24" s="175"/>
      <c r="BV24" s="175"/>
      <c r="BW24" s="175"/>
      <c r="BX24" s="175"/>
      <c r="BY24" s="175"/>
      <c r="BZ24" s="175"/>
      <c r="CA24" s="176"/>
      <c r="CB24" s="177"/>
      <c r="CC24" s="177"/>
      <c r="CD24" s="177"/>
      <c r="CE24" s="177"/>
      <c r="CF24" s="177"/>
      <c r="CG24" s="177"/>
      <c r="CH24" s="177"/>
      <c r="CI24" s="177"/>
      <c r="CJ24" s="177"/>
      <c r="CK24" s="177"/>
      <c r="CL24" s="177"/>
      <c r="CM24" s="177"/>
      <c r="CN24" s="177"/>
      <c r="CO24" s="177"/>
      <c r="CP24" s="177"/>
      <c r="CQ24" s="177"/>
      <c r="CR24" s="177"/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7"/>
      <c r="DD24" s="177"/>
      <c r="DE24" s="177"/>
      <c r="DF24" s="177"/>
      <c r="DG24" s="177"/>
      <c r="DH24" s="177"/>
      <c r="DI24" s="177"/>
      <c r="DJ24" s="177"/>
      <c r="DK24" s="177"/>
      <c r="DL24" s="177"/>
      <c r="DM24" s="177"/>
      <c r="DN24" s="177"/>
      <c r="DO24" s="177"/>
      <c r="DP24" s="177"/>
      <c r="DQ24" s="177"/>
      <c r="DR24" s="177"/>
      <c r="DS24" s="177"/>
      <c r="DT24" s="353">
        <f t="shared" si="2"/>
        <v>0</v>
      </c>
      <c r="DU24" s="353"/>
      <c r="DV24" s="353"/>
      <c r="DW24" s="353"/>
      <c r="DX24" s="353"/>
      <c r="DY24" s="353"/>
      <c r="DZ24" s="353"/>
      <c r="EA24" s="353"/>
      <c r="EB24" s="353"/>
      <c r="EC24" s="353"/>
      <c r="ED24" s="353"/>
      <c r="EE24" s="353"/>
      <c r="EF24" s="353"/>
      <c r="EG24" s="353"/>
      <c r="EH24" s="353"/>
      <c r="EI24" s="353"/>
      <c r="EJ24" s="353"/>
      <c r="EK24" s="353"/>
      <c r="EL24" s="353"/>
      <c r="EM24" s="353"/>
      <c r="EN24" s="353"/>
      <c r="EO24" s="353"/>
      <c r="EP24" s="354">
        <f t="shared" si="3"/>
        <v>0</v>
      </c>
      <c r="EQ24" s="354"/>
      <c r="ER24" s="354"/>
      <c r="ES24" s="354"/>
      <c r="ET24" s="354"/>
      <c r="EU24" s="354"/>
      <c r="EV24" s="354"/>
      <c r="EW24" s="354"/>
      <c r="EX24" s="354"/>
      <c r="EY24" s="354"/>
      <c r="EZ24" s="354"/>
      <c r="FA24" s="354"/>
      <c r="FB24" s="354"/>
      <c r="FC24" s="354"/>
      <c r="FD24" s="354"/>
      <c r="FE24" s="354"/>
      <c r="FF24" s="354"/>
      <c r="FG24" s="354"/>
      <c r="FH24" s="354"/>
      <c r="FI24" s="354"/>
      <c r="FJ24" s="354"/>
      <c r="FK24" s="358"/>
    </row>
    <row r="25" spans="1:167" ht="28.9" customHeight="1" x14ac:dyDescent="0.25">
      <c r="A25" s="178" t="s">
        <v>200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80"/>
      <c r="BS25" s="174" t="s">
        <v>201</v>
      </c>
      <c r="BT25" s="175"/>
      <c r="BU25" s="175"/>
      <c r="BV25" s="175"/>
      <c r="BW25" s="175"/>
      <c r="BX25" s="175"/>
      <c r="BY25" s="175"/>
      <c r="BZ25" s="175"/>
      <c r="CA25" s="176"/>
      <c r="CB25" s="177">
        <v>17200</v>
      </c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>
        <v>32830</v>
      </c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353">
        <f t="shared" si="2"/>
        <v>-0.90872093023255807</v>
      </c>
      <c r="DU25" s="353"/>
      <c r="DV25" s="353"/>
      <c r="DW25" s="353"/>
      <c r="DX25" s="353"/>
      <c r="DY25" s="353"/>
      <c r="DZ25" s="353"/>
      <c r="EA25" s="353"/>
      <c r="EB25" s="353"/>
      <c r="EC25" s="353"/>
      <c r="ED25" s="353"/>
      <c r="EE25" s="353"/>
      <c r="EF25" s="353"/>
      <c r="EG25" s="353"/>
      <c r="EH25" s="353"/>
      <c r="EI25" s="353"/>
      <c r="EJ25" s="353"/>
      <c r="EK25" s="353"/>
      <c r="EL25" s="353"/>
      <c r="EM25" s="353"/>
      <c r="EN25" s="353"/>
      <c r="EO25" s="353"/>
      <c r="EP25" s="354">
        <f t="shared" si="3"/>
        <v>2.1000000000000001E-4</v>
      </c>
      <c r="EQ25" s="354"/>
      <c r="ER25" s="354"/>
      <c r="ES25" s="354"/>
      <c r="ET25" s="354"/>
      <c r="EU25" s="354"/>
      <c r="EV25" s="354"/>
      <c r="EW25" s="354"/>
      <c r="EX25" s="354"/>
      <c r="EY25" s="354"/>
      <c r="EZ25" s="354"/>
      <c r="FA25" s="354"/>
      <c r="FB25" s="354"/>
      <c r="FC25" s="354"/>
      <c r="FD25" s="354"/>
      <c r="FE25" s="354"/>
      <c r="FF25" s="354"/>
      <c r="FG25" s="354"/>
      <c r="FH25" s="354"/>
      <c r="FI25" s="354"/>
      <c r="FJ25" s="354"/>
      <c r="FK25" s="358"/>
    </row>
    <row r="26" spans="1:167" ht="42.6" customHeight="1" x14ac:dyDescent="0.25">
      <c r="A26" s="178" t="s">
        <v>202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P26" s="179"/>
      <c r="BQ26" s="179"/>
      <c r="BR26" s="180"/>
      <c r="BS26" s="174" t="s">
        <v>203</v>
      </c>
      <c r="BT26" s="175"/>
      <c r="BU26" s="175"/>
      <c r="BV26" s="175"/>
      <c r="BW26" s="175"/>
      <c r="BX26" s="175"/>
      <c r="BY26" s="175"/>
      <c r="BZ26" s="175"/>
      <c r="CA26" s="176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353">
        <f t="shared" si="2"/>
        <v>0</v>
      </c>
      <c r="DU26" s="353"/>
      <c r="DV26" s="353"/>
      <c r="DW26" s="353"/>
      <c r="DX26" s="353"/>
      <c r="DY26" s="353"/>
      <c r="DZ26" s="353"/>
      <c r="EA26" s="353"/>
      <c r="EB26" s="353"/>
      <c r="EC26" s="353"/>
      <c r="ED26" s="353"/>
      <c r="EE26" s="353"/>
      <c r="EF26" s="353"/>
      <c r="EG26" s="353"/>
      <c r="EH26" s="353"/>
      <c r="EI26" s="353"/>
      <c r="EJ26" s="353"/>
      <c r="EK26" s="353"/>
      <c r="EL26" s="353"/>
      <c r="EM26" s="353"/>
      <c r="EN26" s="353"/>
      <c r="EO26" s="353"/>
      <c r="EP26" s="354">
        <f t="shared" si="3"/>
        <v>0</v>
      </c>
      <c r="EQ26" s="354"/>
      <c r="ER26" s="354"/>
      <c r="ES26" s="354"/>
      <c r="ET26" s="354"/>
      <c r="EU26" s="354"/>
      <c r="EV26" s="354"/>
      <c r="EW26" s="354"/>
      <c r="EX26" s="354"/>
      <c r="EY26" s="354"/>
      <c r="EZ26" s="354"/>
      <c r="FA26" s="354"/>
      <c r="FB26" s="354"/>
      <c r="FC26" s="354"/>
      <c r="FD26" s="354"/>
      <c r="FE26" s="354"/>
      <c r="FF26" s="354"/>
      <c r="FG26" s="354"/>
      <c r="FH26" s="354"/>
      <c r="FI26" s="354"/>
      <c r="FJ26" s="354"/>
      <c r="FK26" s="358"/>
    </row>
    <row r="27" spans="1:167" ht="30.6" customHeight="1" x14ac:dyDescent="0.25">
      <c r="A27" s="178" t="s">
        <v>204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9"/>
      <c r="BN27" s="179"/>
      <c r="BO27" s="179"/>
      <c r="BP27" s="179"/>
      <c r="BQ27" s="179"/>
      <c r="BR27" s="180"/>
      <c r="BS27" s="174" t="s">
        <v>205</v>
      </c>
      <c r="BT27" s="175"/>
      <c r="BU27" s="175"/>
      <c r="BV27" s="175"/>
      <c r="BW27" s="175"/>
      <c r="BX27" s="175"/>
      <c r="BY27" s="175"/>
      <c r="BZ27" s="175"/>
      <c r="CA27" s="176"/>
      <c r="CB27" s="177"/>
      <c r="CC27" s="177"/>
      <c r="CD27" s="177"/>
      <c r="CE27" s="177"/>
      <c r="CF27" s="177"/>
      <c r="CG27" s="177"/>
      <c r="CH27" s="177"/>
      <c r="CI27" s="177"/>
      <c r="CJ27" s="177"/>
      <c r="CK27" s="177"/>
      <c r="CL27" s="177"/>
      <c r="CM27" s="177"/>
      <c r="CN27" s="177"/>
      <c r="CO27" s="177"/>
      <c r="CP27" s="177"/>
      <c r="CQ27" s="177"/>
      <c r="CR27" s="177"/>
      <c r="CS27" s="177"/>
      <c r="CT27" s="177"/>
      <c r="CU27" s="177"/>
      <c r="CV27" s="177"/>
      <c r="CW27" s="177"/>
      <c r="CX27" s="177"/>
      <c r="CY27" s="177"/>
      <c r="CZ27" s="177"/>
      <c r="DA27" s="177"/>
      <c r="DB27" s="177"/>
      <c r="DC27" s="177"/>
      <c r="DD27" s="177"/>
      <c r="DE27" s="177"/>
      <c r="DF27" s="177"/>
      <c r="DG27" s="177"/>
      <c r="DH27" s="177"/>
      <c r="DI27" s="177"/>
      <c r="DJ27" s="177"/>
      <c r="DK27" s="177"/>
      <c r="DL27" s="177"/>
      <c r="DM27" s="177"/>
      <c r="DN27" s="177"/>
      <c r="DO27" s="177"/>
      <c r="DP27" s="177"/>
      <c r="DQ27" s="177"/>
      <c r="DR27" s="177"/>
      <c r="DS27" s="177"/>
      <c r="DT27" s="353">
        <f t="shared" si="2"/>
        <v>0</v>
      </c>
      <c r="DU27" s="353"/>
      <c r="DV27" s="353"/>
      <c r="DW27" s="353"/>
      <c r="DX27" s="353"/>
      <c r="DY27" s="353"/>
      <c r="DZ27" s="353"/>
      <c r="EA27" s="353"/>
      <c r="EB27" s="353"/>
      <c r="EC27" s="353"/>
      <c r="ED27" s="353"/>
      <c r="EE27" s="353"/>
      <c r="EF27" s="353"/>
      <c r="EG27" s="353"/>
      <c r="EH27" s="353"/>
      <c r="EI27" s="353"/>
      <c r="EJ27" s="353"/>
      <c r="EK27" s="353"/>
      <c r="EL27" s="353"/>
      <c r="EM27" s="353"/>
      <c r="EN27" s="353"/>
      <c r="EO27" s="353"/>
      <c r="EP27" s="354">
        <f t="shared" si="3"/>
        <v>0</v>
      </c>
      <c r="EQ27" s="354"/>
      <c r="ER27" s="354"/>
      <c r="ES27" s="354"/>
      <c r="ET27" s="354"/>
      <c r="EU27" s="354"/>
      <c r="EV27" s="354"/>
      <c r="EW27" s="354"/>
      <c r="EX27" s="354"/>
      <c r="EY27" s="354"/>
      <c r="EZ27" s="354"/>
      <c r="FA27" s="354"/>
      <c r="FB27" s="354"/>
      <c r="FC27" s="354"/>
      <c r="FD27" s="354"/>
      <c r="FE27" s="354"/>
      <c r="FF27" s="354"/>
      <c r="FG27" s="354"/>
      <c r="FH27" s="354"/>
      <c r="FI27" s="354"/>
      <c r="FJ27" s="354"/>
      <c r="FK27" s="358"/>
    </row>
    <row r="28" spans="1:167" ht="43.15" customHeight="1" x14ac:dyDescent="0.25">
      <c r="A28" s="178" t="s">
        <v>206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80"/>
      <c r="BS28" s="174" t="s">
        <v>207</v>
      </c>
      <c r="BT28" s="175"/>
      <c r="BU28" s="175"/>
      <c r="BV28" s="175"/>
      <c r="BW28" s="175"/>
      <c r="BX28" s="175"/>
      <c r="BY28" s="175"/>
      <c r="BZ28" s="175"/>
      <c r="CA28" s="176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7"/>
      <c r="CN28" s="177"/>
      <c r="CO28" s="177"/>
      <c r="CP28" s="177"/>
      <c r="CQ28" s="177"/>
      <c r="CR28" s="177"/>
      <c r="CS28" s="177"/>
      <c r="CT28" s="177"/>
      <c r="CU28" s="177"/>
      <c r="CV28" s="177"/>
      <c r="CW28" s="177"/>
      <c r="CX28" s="177"/>
      <c r="CY28" s="177"/>
      <c r="CZ28" s="177"/>
      <c r="DA28" s="177"/>
      <c r="DB28" s="177"/>
      <c r="DC28" s="177"/>
      <c r="DD28" s="177"/>
      <c r="DE28" s="177"/>
      <c r="DF28" s="177"/>
      <c r="DG28" s="177"/>
      <c r="DH28" s="177"/>
      <c r="DI28" s="177"/>
      <c r="DJ28" s="177"/>
      <c r="DK28" s="177"/>
      <c r="DL28" s="177"/>
      <c r="DM28" s="177"/>
      <c r="DN28" s="177"/>
      <c r="DO28" s="177"/>
      <c r="DP28" s="177"/>
      <c r="DQ28" s="177"/>
      <c r="DR28" s="177"/>
      <c r="DS28" s="177"/>
      <c r="DT28" s="353">
        <f t="shared" si="2"/>
        <v>0</v>
      </c>
      <c r="DU28" s="353"/>
      <c r="DV28" s="353"/>
      <c r="DW28" s="353"/>
      <c r="DX28" s="353"/>
      <c r="DY28" s="353"/>
      <c r="DZ28" s="353"/>
      <c r="EA28" s="353"/>
      <c r="EB28" s="353"/>
      <c r="EC28" s="353"/>
      <c r="ED28" s="353"/>
      <c r="EE28" s="353"/>
      <c r="EF28" s="353"/>
      <c r="EG28" s="353"/>
      <c r="EH28" s="353"/>
      <c r="EI28" s="353"/>
      <c r="EJ28" s="353"/>
      <c r="EK28" s="353"/>
      <c r="EL28" s="353"/>
      <c r="EM28" s="353"/>
      <c r="EN28" s="353"/>
      <c r="EO28" s="353"/>
      <c r="EP28" s="354">
        <f t="shared" si="3"/>
        <v>0</v>
      </c>
      <c r="EQ28" s="354"/>
      <c r="ER28" s="354"/>
      <c r="ES28" s="354"/>
      <c r="ET28" s="354"/>
      <c r="EU28" s="354"/>
      <c r="EV28" s="354"/>
      <c r="EW28" s="354"/>
      <c r="EX28" s="354"/>
      <c r="EY28" s="354"/>
      <c r="EZ28" s="354"/>
      <c r="FA28" s="354"/>
      <c r="FB28" s="354"/>
      <c r="FC28" s="354"/>
      <c r="FD28" s="354"/>
      <c r="FE28" s="354"/>
      <c r="FF28" s="354"/>
      <c r="FG28" s="354"/>
      <c r="FH28" s="354"/>
      <c r="FI28" s="354"/>
      <c r="FJ28" s="354"/>
      <c r="FK28" s="358"/>
    </row>
    <row r="29" spans="1:167" ht="15" customHeight="1" x14ac:dyDescent="0.25">
      <c r="A29" s="162" t="s">
        <v>146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2" t="s">
        <v>147</v>
      </c>
      <c r="BT29" s="163"/>
      <c r="BU29" s="163"/>
      <c r="BV29" s="163"/>
      <c r="BW29" s="163"/>
      <c r="BX29" s="163"/>
      <c r="BY29" s="163"/>
      <c r="BZ29" s="163"/>
      <c r="CA29" s="166"/>
      <c r="CB29" s="156" t="s">
        <v>174</v>
      </c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70"/>
      <c r="DT29" s="158" t="s">
        <v>175</v>
      </c>
      <c r="DU29" s="159"/>
      <c r="DV29" s="159"/>
      <c r="DW29" s="159"/>
      <c r="DX29" s="159"/>
      <c r="DY29" s="159"/>
      <c r="DZ29" s="159"/>
      <c r="EA29" s="159"/>
      <c r="EB29" s="159"/>
      <c r="EC29" s="159"/>
      <c r="ED29" s="159"/>
      <c r="EE29" s="159"/>
      <c r="EF29" s="159"/>
      <c r="EG29" s="159"/>
      <c r="EH29" s="159"/>
      <c r="EI29" s="159"/>
      <c r="EJ29" s="159"/>
      <c r="EK29" s="159"/>
      <c r="EL29" s="159"/>
      <c r="EM29" s="159"/>
      <c r="EN29" s="159"/>
      <c r="EO29" s="160"/>
      <c r="EP29" s="162" t="s">
        <v>176</v>
      </c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  <c r="FF29" s="163"/>
      <c r="FG29" s="163"/>
      <c r="FH29" s="163"/>
      <c r="FI29" s="163"/>
      <c r="FJ29" s="163"/>
      <c r="FK29" s="166"/>
    </row>
    <row r="30" spans="1:167" ht="54.6" customHeight="1" x14ac:dyDescent="0.25">
      <c r="A30" s="164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7"/>
      <c r="BT30" s="168"/>
      <c r="BU30" s="168"/>
      <c r="BV30" s="168"/>
      <c r="BW30" s="168"/>
      <c r="BX30" s="168"/>
      <c r="BY30" s="168"/>
      <c r="BZ30" s="168"/>
      <c r="CA30" s="169"/>
      <c r="CB30" s="154" t="s">
        <v>385</v>
      </c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4" t="s">
        <v>386</v>
      </c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71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3"/>
      <c r="EP30" s="167"/>
      <c r="EQ30" s="168"/>
      <c r="ER30" s="168"/>
      <c r="ES30" s="168"/>
      <c r="ET30" s="168"/>
      <c r="EU30" s="168"/>
      <c r="EV30" s="168"/>
      <c r="EW30" s="168"/>
      <c r="EX30" s="168"/>
      <c r="EY30" s="168"/>
      <c r="EZ30" s="168"/>
      <c r="FA30" s="168"/>
      <c r="FB30" s="168"/>
      <c r="FC30" s="168"/>
      <c r="FD30" s="168"/>
      <c r="FE30" s="168"/>
      <c r="FF30" s="168"/>
      <c r="FG30" s="168"/>
      <c r="FH30" s="168"/>
      <c r="FI30" s="168"/>
      <c r="FJ30" s="168"/>
      <c r="FK30" s="169"/>
    </row>
    <row r="31" spans="1:167" ht="15.75" thickBot="1" x14ac:dyDescent="0.3">
      <c r="A31" s="156">
        <v>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8">
        <v>2</v>
      </c>
      <c r="BT31" s="159"/>
      <c r="BU31" s="159"/>
      <c r="BV31" s="159"/>
      <c r="BW31" s="159"/>
      <c r="BX31" s="159"/>
      <c r="BY31" s="159"/>
      <c r="BZ31" s="159"/>
      <c r="CA31" s="160"/>
      <c r="CB31" s="161">
        <v>3</v>
      </c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>
        <v>4</v>
      </c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>
        <v>5</v>
      </c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>
        <v>6</v>
      </c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161"/>
      <c r="FE31" s="161"/>
      <c r="FF31" s="161"/>
      <c r="FG31" s="161"/>
      <c r="FH31" s="161"/>
      <c r="FI31" s="161"/>
      <c r="FJ31" s="161"/>
      <c r="FK31" s="161"/>
    </row>
    <row r="32" spans="1:167" ht="15" customHeight="1" x14ac:dyDescent="0.25">
      <c r="A32" s="147" t="s">
        <v>208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9"/>
      <c r="BS32" s="150" t="s">
        <v>209</v>
      </c>
      <c r="BT32" s="151"/>
      <c r="BU32" s="151"/>
      <c r="BV32" s="151"/>
      <c r="BW32" s="151"/>
      <c r="BX32" s="151"/>
      <c r="BY32" s="151"/>
      <c r="BZ32" s="151"/>
      <c r="CA32" s="152"/>
      <c r="CB32" s="153">
        <f>SUM(CB33:CW40)</f>
        <v>107040.18</v>
      </c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>
        <f>SUM(CX33:DS40)</f>
        <v>142018.69</v>
      </c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355">
        <f t="shared" ref="DT32" si="4">IFERROR(100%-CX32/CB32,0)</f>
        <v>-0.32677925242651873</v>
      </c>
      <c r="DU32" s="355"/>
      <c r="DV32" s="355"/>
      <c r="DW32" s="355"/>
      <c r="DX32" s="355"/>
      <c r="DY32" s="355"/>
      <c r="DZ32" s="355"/>
      <c r="EA32" s="355"/>
      <c r="EB32" s="355"/>
      <c r="EC32" s="355"/>
      <c r="ED32" s="355"/>
      <c r="EE32" s="355"/>
      <c r="EF32" s="355"/>
      <c r="EG32" s="355"/>
      <c r="EH32" s="355"/>
      <c r="EI32" s="355"/>
      <c r="EJ32" s="355"/>
      <c r="EK32" s="355"/>
      <c r="EL32" s="355"/>
      <c r="EM32" s="355"/>
      <c r="EN32" s="355"/>
      <c r="EO32" s="355"/>
      <c r="EP32" s="356">
        <f t="shared" ref="EP32" si="5">ROUND(CB32/$CB$44,5)</f>
        <v>1.2899999999999999E-3</v>
      </c>
      <c r="EQ32" s="356"/>
      <c r="ER32" s="356"/>
      <c r="ES32" s="356"/>
      <c r="ET32" s="356"/>
      <c r="EU32" s="356"/>
      <c r="EV32" s="356"/>
      <c r="EW32" s="356"/>
      <c r="EX32" s="356"/>
      <c r="EY32" s="356"/>
      <c r="EZ32" s="356"/>
      <c r="FA32" s="356"/>
      <c r="FB32" s="356"/>
      <c r="FC32" s="356"/>
      <c r="FD32" s="356"/>
      <c r="FE32" s="356"/>
      <c r="FF32" s="356"/>
      <c r="FG32" s="356"/>
      <c r="FH32" s="356"/>
      <c r="FI32" s="356"/>
      <c r="FJ32" s="356"/>
      <c r="FK32" s="357"/>
    </row>
    <row r="33" spans="1:168" ht="26.25" customHeight="1" x14ac:dyDescent="0.25">
      <c r="A33" s="178" t="s">
        <v>210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80"/>
      <c r="BS33" s="174" t="s">
        <v>211</v>
      </c>
      <c r="BT33" s="175"/>
      <c r="BU33" s="175"/>
      <c r="BV33" s="175"/>
      <c r="BW33" s="175"/>
      <c r="BX33" s="175"/>
      <c r="BY33" s="175"/>
      <c r="BZ33" s="175"/>
      <c r="CA33" s="176"/>
      <c r="CB33" s="177">
        <v>107040.18</v>
      </c>
      <c r="CC33" s="177"/>
      <c r="CD33" s="177"/>
      <c r="CE33" s="177"/>
      <c r="CF33" s="177"/>
      <c r="CG33" s="177"/>
      <c r="CH33" s="177"/>
      <c r="CI33" s="177"/>
      <c r="CJ33" s="177"/>
      <c r="CK33" s="177"/>
      <c r="CL33" s="177"/>
      <c r="CM33" s="177"/>
      <c r="CN33" s="177"/>
      <c r="CO33" s="177"/>
      <c r="CP33" s="177"/>
      <c r="CQ33" s="177"/>
      <c r="CR33" s="177"/>
      <c r="CS33" s="177"/>
      <c r="CT33" s="177"/>
      <c r="CU33" s="177"/>
      <c r="CV33" s="177"/>
      <c r="CW33" s="177"/>
      <c r="CX33" s="177">
        <v>142018.69</v>
      </c>
      <c r="CY33" s="177"/>
      <c r="CZ33" s="177"/>
      <c r="DA33" s="177"/>
      <c r="DB33" s="177"/>
      <c r="DC33" s="177"/>
      <c r="DD33" s="177"/>
      <c r="DE33" s="177"/>
      <c r="DF33" s="177"/>
      <c r="DG33" s="177"/>
      <c r="DH33" s="177"/>
      <c r="DI33" s="177"/>
      <c r="DJ33" s="177"/>
      <c r="DK33" s="177"/>
      <c r="DL33" s="177"/>
      <c r="DM33" s="177"/>
      <c r="DN33" s="177"/>
      <c r="DO33" s="177"/>
      <c r="DP33" s="177"/>
      <c r="DQ33" s="177"/>
      <c r="DR33" s="177"/>
      <c r="DS33" s="177"/>
      <c r="DT33" s="353">
        <f t="shared" ref="DT33:DT43" si="6">IFERROR(100%-CX33/CB33,0)</f>
        <v>-0.32677925242651873</v>
      </c>
      <c r="DU33" s="353"/>
      <c r="DV33" s="353"/>
      <c r="DW33" s="353"/>
      <c r="DX33" s="353"/>
      <c r="DY33" s="353"/>
      <c r="DZ33" s="353"/>
      <c r="EA33" s="353"/>
      <c r="EB33" s="353"/>
      <c r="EC33" s="353"/>
      <c r="ED33" s="353"/>
      <c r="EE33" s="353"/>
      <c r="EF33" s="353"/>
      <c r="EG33" s="353"/>
      <c r="EH33" s="353"/>
      <c r="EI33" s="353"/>
      <c r="EJ33" s="353"/>
      <c r="EK33" s="353"/>
      <c r="EL33" s="353"/>
      <c r="EM33" s="353"/>
      <c r="EN33" s="353"/>
      <c r="EO33" s="353"/>
      <c r="EP33" s="354">
        <f t="shared" ref="EP33:EP43" si="7">ROUND(CB33/$CB$44,5)</f>
        <v>1.2899999999999999E-3</v>
      </c>
      <c r="EQ33" s="354"/>
      <c r="ER33" s="354"/>
      <c r="ES33" s="354"/>
      <c r="ET33" s="354"/>
      <c r="EU33" s="354"/>
      <c r="EV33" s="354"/>
      <c r="EW33" s="354"/>
      <c r="EX33" s="354"/>
      <c r="EY33" s="354"/>
      <c r="EZ33" s="354"/>
      <c r="FA33" s="354"/>
      <c r="FB33" s="354"/>
      <c r="FC33" s="354"/>
      <c r="FD33" s="354"/>
      <c r="FE33" s="354"/>
      <c r="FF33" s="354"/>
      <c r="FG33" s="354"/>
      <c r="FH33" s="354"/>
      <c r="FI33" s="354"/>
      <c r="FJ33" s="354"/>
      <c r="FK33" s="358"/>
    </row>
    <row r="34" spans="1:168" ht="26.25" customHeight="1" x14ac:dyDescent="0.25">
      <c r="A34" s="178" t="s">
        <v>212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80"/>
      <c r="BS34" s="174" t="s">
        <v>213</v>
      </c>
      <c r="BT34" s="175"/>
      <c r="BU34" s="175"/>
      <c r="BV34" s="175"/>
      <c r="BW34" s="175"/>
      <c r="BX34" s="175"/>
      <c r="BY34" s="175"/>
      <c r="BZ34" s="175"/>
      <c r="CA34" s="176"/>
      <c r="CB34" s="177"/>
      <c r="CC34" s="177"/>
      <c r="CD34" s="177"/>
      <c r="CE34" s="177"/>
      <c r="CF34" s="177"/>
      <c r="CG34" s="177"/>
      <c r="CH34" s="177"/>
      <c r="CI34" s="177"/>
      <c r="CJ34" s="177"/>
      <c r="CK34" s="177"/>
      <c r="CL34" s="177"/>
      <c r="CM34" s="177"/>
      <c r="CN34" s="177"/>
      <c r="CO34" s="177"/>
      <c r="CP34" s="177"/>
      <c r="CQ34" s="177"/>
      <c r="CR34" s="177"/>
      <c r="CS34" s="177"/>
      <c r="CT34" s="177"/>
      <c r="CU34" s="177"/>
      <c r="CV34" s="177"/>
      <c r="CW34" s="177"/>
      <c r="CX34" s="177"/>
      <c r="CY34" s="177"/>
      <c r="CZ34" s="177"/>
      <c r="DA34" s="177"/>
      <c r="DB34" s="177"/>
      <c r="DC34" s="177"/>
      <c r="DD34" s="177"/>
      <c r="DE34" s="177"/>
      <c r="DF34" s="177"/>
      <c r="DG34" s="177"/>
      <c r="DH34" s="177"/>
      <c r="DI34" s="177"/>
      <c r="DJ34" s="177"/>
      <c r="DK34" s="177"/>
      <c r="DL34" s="177"/>
      <c r="DM34" s="177"/>
      <c r="DN34" s="177"/>
      <c r="DO34" s="177"/>
      <c r="DP34" s="177"/>
      <c r="DQ34" s="177"/>
      <c r="DR34" s="177"/>
      <c r="DS34" s="177"/>
      <c r="DT34" s="353">
        <f t="shared" si="6"/>
        <v>0</v>
      </c>
      <c r="DU34" s="353"/>
      <c r="DV34" s="353"/>
      <c r="DW34" s="353"/>
      <c r="DX34" s="353"/>
      <c r="DY34" s="353"/>
      <c r="DZ34" s="353"/>
      <c r="EA34" s="353"/>
      <c r="EB34" s="353"/>
      <c r="EC34" s="353"/>
      <c r="ED34" s="353"/>
      <c r="EE34" s="353"/>
      <c r="EF34" s="353"/>
      <c r="EG34" s="353"/>
      <c r="EH34" s="353"/>
      <c r="EI34" s="353"/>
      <c r="EJ34" s="353"/>
      <c r="EK34" s="353"/>
      <c r="EL34" s="353"/>
      <c r="EM34" s="353"/>
      <c r="EN34" s="353"/>
      <c r="EO34" s="353"/>
      <c r="EP34" s="354">
        <f t="shared" si="7"/>
        <v>0</v>
      </c>
      <c r="EQ34" s="354"/>
      <c r="ER34" s="354"/>
      <c r="ES34" s="354"/>
      <c r="ET34" s="354"/>
      <c r="EU34" s="354"/>
      <c r="EV34" s="354"/>
      <c r="EW34" s="354"/>
      <c r="EX34" s="354"/>
      <c r="EY34" s="354"/>
      <c r="EZ34" s="354"/>
      <c r="FA34" s="354"/>
      <c r="FB34" s="354"/>
      <c r="FC34" s="354"/>
      <c r="FD34" s="354"/>
      <c r="FE34" s="354"/>
      <c r="FF34" s="354"/>
      <c r="FG34" s="354"/>
      <c r="FH34" s="354"/>
      <c r="FI34" s="354"/>
      <c r="FJ34" s="354"/>
      <c r="FK34" s="358"/>
    </row>
    <row r="35" spans="1:168" ht="15" customHeight="1" x14ac:dyDescent="0.25">
      <c r="A35" s="178" t="s">
        <v>214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80"/>
      <c r="BS35" s="174" t="s">
        <v>215</v>
      </c>
      <c r="BT35" s="175"/>
      <c r="BU35" s="175"/>
      <c r="BV35" s="175"/>
      <c r="BW35" s="175"/>
      <c r="BX35" s="175"/>
      <c r="BY35" s="175"/>
      <c r="BZ35" s="175"/>
      <c r="CA35" s="176"/>
      <c r="CB35" s="177"/>
      <c r="CC35" s="177"/>
      <c r="CD35" s="177"/>
      <c r="CE35" s="177"/>
      <c r="CF35" s="177"/>
      <c r="CG35" s="177"/>
      <c r="CH35" s="177"/>
      <c r="CI35" s="177"/>
      <c r="CJ35" s="177"/>
      <c r="CK35" s="177"/>
      <c r="CL35" s="177"/>
      <c r="CM35" s="177"/>
      <c r="CN35" s="177"/>
      <c r="CO35" s="177"/>
      <c r="CP35" s="177"/>
      <c r="CQ35" s="177"/>
      <c r="CR35" s="177"/>
      <c r="CS35" s="177"/>
      <c r="CT35" s="177"/>
      <c r="CU35" s="177"/>
      <c r="CV35" s="177"/>
      <c r="CW35" s="177"/>
      <c r="CX35" s="177"/>
      <c r="CY35" s="177"/>
      <c r="CZ35" s="177"/>
      <c r="DA35" s="177"/>
      <c r="DB35" s="177"/>
      <c r="DC35" s="177"/>
      <c r="DD35" s="177"/>
      <c r="DE35" s="177"/>
      <c r="DF35" s="177"/>
      <c r="DG35" s="177"/>
      <c r="DH35" s="177"/>
      <c r="DI35" s="177"/>
      <c r="DJ35" s="177"/>
      <c r="DK35" s="177"/>
      <c r="DL35" s="177"/>
      <c r="DM35" s="177"/>
      <c r="DN35" s="177"/>
      <c r="DO35" s="177"/>
      <c r="DP35" s="177"/>
      <c r="DQ35" s="177"/>
      <c r="DR35" s="177"/>
      <c r="DS35" s="177"/>
      <c r="DT35" s="353">
        <f t="shared" si="6"/>
        <v>0</v>
      </c>
      <c r="DU35" s="353"/>
      <c r="DV35" s="353"/>
      <c r="DW35" s="353"/>
      <c r="DX35" s="353"/>
      <c r="DY35" s="353"/>
      <c r="DZ35" s="353"/>
      <c r="EA35" s="353"/>
      <c r="EB35" s="353"/>
      <c r="EC35" s="353"/>
      <c r="ED35" s="353"/>
      <c r="EE35" s="353"/>
      <c r="EF35" s="353"/>
      <c r="EG35" s="353"/>
      <c r="EH35" s="353"/>
      <c r="EI35" s="353"/>
      <c r="EJ35" s="353"/>
      <c r="EK35" s="353"/>
      <c r="EL35" s="353"/>
      <c r="EM35" s="353"/>
      <c r="EN35" s="353"/>
      <c r="EO35" s="353"/>
      <c r="EP35" s="354">
        <f t="shared" si="7"/>
        <v>0</v>
      </c>
      <c r="EQ35" s="354"/>
      <c r="ER35" s="354"/>
      <c r="ES35" s="354"/>
      <c r="ET35" s="354"/>
      <c r="EU35" s="354"/>
      <c r="EV35" s="354"/>
      <c r="EW35" s="354"/>
      <c r="EX35" s="354"/>
      <c r="EY35" s="354"/>
      <c r="EZ35" s="354"/>
      <c r="FA35" s="354"/>
      <c r="FB35" s="354"/>
      <c r="FC35" s="354"/>
      <c r="FD35" s="354"/>
      <c r="FE35" s="354"/>
      <c r="FF35" s="354"/>
      <c r="FG35" s="354"/>
      <c r="FH35" s="354"/>
      <c r="FI35" s="354"/>
      <c r="FJ35" s="354"/>
      <c r="FK35" s="358"/>
    </row>
    <row r="36" spans="1:168" ht="25.5" customHeight="1" x14ac:dyDescent="0.25">
      <c r="A36" s="178" t="s">
        <v>216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79"/>
      <c r="BQ36" s="179"/>
      <c r="BR36" s="180"/>
      <c r="BS36" s="174" t="s">
        <v>217</v>
      </c>
      <c r="BT36" s="175"/>
      <c r="BU36" s="175"/>
      <c r="BV36" s="175"/>
      <c r="BW36" s="175"/>
      <c r="BX36" s="175"/>
      <c r="BY36" s="175"/>
      <c r="BZ36" s="175"/>
      <c r="CA36" s="176"/>
      <c r="CB36" s="177"/>
      <c r="CC36" s="177"/>
      <c r="CD36" s="177"/>
      <c r="CE36" s="177"/>
      <c r="CF36" s="177"/>
      <c r="CG36" s="177"/>
      <c r="CH36" s="177"/>
      <c r="CI36" s="177"/>
      <c r="CJ36" s="177"/>
      <c r="CK36" s="177"/>
      <c r="CL36" s="177"/>
      <c r="CM36" s="177"/>
      <c r="CN36" s="177"/>
      <c r="CO36" s="177"/>
      <c r="CP36" s="177"/>
      <c r="CQ36" s="177"/>
      <c r="CR36" s="177"/>
      <c r="CS36" s="177"/>
      <c r="CT36" s="177"/>
      <c r="CU36" s="177"/>
      <c r="CV36" s="177"/>
      <c r="CW36" s="177"/>
      <c r="CX36" s="177"/>
      <c r="CY36" s="177"/>
      <c r="CZ36" s="177"/>
      <c r="DA36" s="177"/>
      <c r="DB36" s="177"/>
      <c r="DC36" s="177"/>
      <c r="DD36" s="177"/>
      <c r="DE36" s="177"/>
      <c r="DF36" s="177"/>
      <c r="DG36" s="177"/>
      <c r="DH36" s="177"/>
      <c r="DI36" s="177"/>
      <c r="DJ36" s="177"/>
      <c r="DK36" s="177"/>
      <c r="DL36" s="177"/>
      <c r="DM36" s="177"/>
      <c r="DN36" s="177"/>
      <c r="DO36" s="177"/>
      <c r="DP36" s="177"/>
      <c r="DQ36" s="177"/>
      <c r="DR36" s="177"/>
      <c r="DS36" s="177"/>
      <c r="DT36" s="353">
        <f t="shared" si="6"/>
        <v>0</v>
      </c>
      <c r="DU36" s="353"/>
      <c r="DV36" s="353"/>
      <c r="DW36" s="353"/>
      <c r="DX36" s="353"/>
      <c r="DY36" s="353"/>
      <c r="DZ36" s="353"/>
      <c r="EA36" s="353"/>
      <c r="EB36" s="353"/>
      <c r="EC36" s="353"/>
      <c r="ED36" s="353"/>
      <c r="EE36" s="353"/>
      <c r="EF36" s="353"/>
      <c r="EG36" s="353"/>
      <c r="EH36" s="353"/>
      <c r="EI36" s="353"/>
      <c r="EJ36" s="353"/>
      <c r="EK36" s="353"/>
      <c r="EL36" s="353"/>
      <c r="EM36" s="353"/>
      <c r="EN36" s="353"/>
      <c r="EO36" s="353"/>
      <c r="EP36" s="354">
        <f t="shared" si="7"/>
        <v>0</v>
      </c>
      <c r="EQ36" s="354"/>
      <c r="ER36" s="354"/>
      <c r="ES36" s="354"/>
      <c r="ET36" s="354"/>
      <c r="EU36" s="354"/>
      <c r="EV36" s="354"/>
      <c r="EW36" s="354"/>
      <c r="EX36" s="354"/>
      <c r="EY36" s="354"/>
      <c r="EZ36" s="354"/>
      <c r="FA36" s="354"/>
      <c r="FB36" s="354"/>
      <c r="FC36" s="354"/>
      <c r="FD36" s="354"/>
      <c r="FE36" s="354"/>
      <c r="FF36" s="354"/>
      <c r="FG36" s="354"/>
      <c r="FH36" s="354"/>
      <c r="FI36" s="354"/>
      <c r="FJ36" s="354"/>
      <c r="FK36" s="358"/>
    </row>
    <row r="37" spans="1:168" ht="12.75" customHeight="1" x14ac:dyDescent="0.25">
      <c r="A37" s="178" t="s">
        <v>218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79"/>
      <c r="BQ37" s="179"/>
      <c r="BR37" s="180"/>
      <c r="BS37" s="174" t="s">
        <v>219</v>
      </c>
      <c r="BT37" s="175"/>
      <c r="BU37" s="175"/>
      <c r="BV37" s="175"/>
      <c r="BW37" s="175"/>
      <c r="BX37" s="175"/>
      <c r="BY37" s="175"/>
      <c r="BZ37" s="175"/>
      <c r="CA37" s="176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  <c r="CY37" s="177"/>
      <c r="CZ37" s="177"/>
      <c r="DA37" s="177"/>
      <c r="DB37" s="177"/>
      <c r="DC37" s="177"/>
      <c r="DD37" s="177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77"/>
      <c r="DT37" s="353">
        <f t="shared" si="6"/>
        <v>0</v>
      </c>
      <c r="DU37" s="353"/>
      <c r="DV37" s="353"/>
      <c r="DW37" s="353"/>
      <c r="DX37" s="353"/>
      <c r="DY37" s="353"/>
      <c r="DZ37" s="353"/>
      <c r="EA37" s="353"/>
      <c r="EB37" s="353"/>
      <c r="EC37" s="353"/>
      <c r="ED37" s="353"/>
      <c r="EE37" s="353"/>
      <c r="EF37" s="353"/>
      <c r="EG37" s="353"/>
      <c r="EH37" s="353"/>
      <c r="EI37" s="353"/>
      <c r="EJ37" s="353"/>
      <c r="EK37" s="353"/>
      <c r="EL37" s="353"/>
      <c r="EM37" s="353"/>
      <c r="EN37" s="353"/>
      <c r="EO37" s="353"/>
      <c r="EP37" s="354">
        <f t="shared" si="7"/>
        <v>0</v>
      </c>
      <c r="EQ37" s="354"/>
      <c r="ER37" s="354"/>
      <c r="ES37" s="354"/>
      <c r="ET37" s="354"/>
      <c r="EU37" s="354"/>
      <c r="EV37" s="354"/>
      <c r="EW37" s="354"/>
      <c r="EX37" s="354"/>
      <c r="EY37" s="354"/>
      <c r="EZ37" s="354"/>
      <c r="FA37" s="354"/>
      <c r="FB37" s="354"/>
      <c r="FC37" s="354"/>
      <c r="FD37" s="354"/>
      <c r="FE37" s="354"/>
      <c r="FF37" s="354"/>
      <c r="FG37" s="354"/>
      <c r="FH37" s="354"/>
      <c r="FI37" s="354"/>
      <c r="FJ37" s="354"/>
      <c r="FK37" s="358"/>
    </row>
    <row r="38" spans="1:168" ht="15.75" customHeight="1" x14ac:dyDescent="0.25">
      <c r="A38" s="178" t="s">
        <v>220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80"/>
      <c r="BS38" s="174" t="s">
        <v>221</v>
      </c>
      <c r="BT38" s="175"/>
      <c r="BU38" s="175"/>
      <c r="BV38" s="175"/>
      <c r="BW38" s="175"/>
      <c r="BX38" s="175"/>
      <c r="BY38" s="175"/>
      <c r="BZ38" s="175"/>
      <c r="CA38" s="176"/>
      <c r="CB38" s="177"/>
      <c r="CC38" s="177"/>
      <c r="CD38" s="177"/>
      <c r="CE38" s="177"/>
      <c r="CF38" s="177"/>
      <c r="CG38" s="177"/>
      <c r="CH38" s="177"/>
      <c r="CI38" s="177"/>
      <c r="CJ38" s="177"/>
      <c r="CK38" s="177"/>
      <c r="CL38" s="177"/>
      <c r="CM38" s="177"/>
      <c r="CN38" s="177"/>
      <c r="CO38" s="177"/>
      <c r="CP38" s="177"/>
      <c r="CQ38" s="177"/>
      <c r="CR38" s="177"/>
      <c r="CS38" s="177"/>
      <c r="CT38" s="177"/>
      <c r="CU38" s="177"/>
      <c r="CV38" s="177"/>
      <c r="CW38" s="177"/>
      <c r="CX38" s="177"/>
      <c r="CY38" s="177"/>
      <c r="CZ38" s="177"/>
      <c r="DA38" s="177"/>
      <c r="DB38" s="177"/>
      <c r="DC38" s="177"/>
      <c r="DD38" s="177"/>
      <c r="DE38" s="177"/>
      <c r="DF38" s="177"/>
      <c r="DG38" s="177"/>
      <c r="DH38" s="177"/>
      <c r="DI38" s="177"/>
      <c r="DJ38" s="177"/>
      <c r="DK38" s="177"/>
      <c r="DL38" s="177"/>
      <c r="DM38" s="177"/>
      <c r="DN38" s="177"/>
      <c r="DO38" s="177"/>
      <c r="DP38" s="177"/>
      <c r="DQ38" s="177"/>
      <c r="DR38" s="177"/>
      <c r="DS38" s="177"/>
      <c r="DT38" s="353">
        <f t="shared" si="6"/>
        <v>0</v>
      </c>
      <c r="DU38" s="353"/>
      <c r="DV38" s="353"/>
      <c r="DW38" s="353"/>
      <c r="DX38" s="353"/>
      <c r="DY38" s="353"/>
      <c r="DZ38" s="353"/>
      <c r="EA38" s="353"/>
      <c r="EB38" s="353"/>
      <c r="EC38" s="353"/>
      <c r="ED38" s="353"/>
      <c r="EE38" s="353"/>
      <c r="EF38" s="353"/>
      <c r="EG38" s="353"/>
      <c r="EH38" s="353"/>
      <c r="EI38" s="353"/>
      <c r="EJ38" s="353"/>
      <c r="EK38" s="353"/>
      <c r="EL38" s="353"/>
      <c r="EM38" s="353"/>
      <c r="EN38" s="353"/>
      <c r="EO38" s="353"/>
      <c r="EP38" s="354">
        <f t="shared" si="7"/>
        <v>0</v>
      </c>
      <c r="EQ38" s="354"/>
      <c r="ER38" s="354"/>
      <c r="ES38" s="354"/>
      <c r="ET38" s="354"/>
      <c r="EU38" s="354"/>
      <c r="EV38" s="354"/>
      <c r="EW38" s="354"/>
      <c r="EX38" s="354"/>
      <c r="EY38" s="354"/>
      <c r="EZ38" s="354"/>
      <c r="FA38" s="354"/>
      <c r="FB38" s="354"/>
      <c r="FC38" s="354"/>
      <c r="FD38" s="354"/>
      <c r="FE38" s="354"/>
      <c r="FF38" s="354"/>
      <c r="FG38" s="354"/>
      <c r="FH38" s="354"/>
      <c r="FI38" s="354"/>
      <c r="FJ38" s="354"/>
      <c r="FK38" s="358"/>
    </row>
    <row r="39" spans="1:168" ht="39" customHeight="1" x14ac:dyDescent="0.25">
      <c r="A39" s="178" t="s">
        <v>382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79"/>
      <c r="BH39" s="179"/>
      <c r="BI39" s="179"/>
      <c r="BJ39" s="179"/>
      <c r="BK39" s="179"/>
      <c r="BL39" s="179"/>
      <c r="BM39" s="179"/>
      <c r="BN39" s="179"/>
      <c r="BO39" s="179"/>
      <c r="BP39" s="179"/>
      <c r="BQ39" s="179"/>
      <c r="BR39" s="180"/>
      <c r="BS39" s="174" t="s">
        <v>222</v>
      </c>
      <c r="BT39" s="175"/>
      <c r="BU39" s="175"/>
      <c r="BV39" s="175"/>
      <c r="BW39" s="175"/>
      <c r="BX39" s="175"/>
      <c r="BY39" s="175"/>
      <c r="BZ39" s="175"/>
      <c r="CA39" s="176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/>
      <c r="CO39" s="177"/>
      <c r="CP39" s="177"/>
      <c r="CQ39" s="177"/>
      <c r="CR39" s="177"/>
      <c r="CS39" s="177"/>
      <c r="CT39" s="177"/>
      <c r="CU39" s="177"/>
      <c r="CV39" s="177"/>
      <c r="CW39" s="177"/>
      <c r="CX39" s="177"/>
      <c r="CY39" s="177"/>
      <c r="CZ39" s="177"/>
      <c r="DA39" s="177"/>
      <c r="DB39" s="177"/>
      <c r="DC39" s="177"/>
      <c r="DD39" s="177"/>
      <c r="DE39" s="177"/>
      <c r="DF39" s="177"/>
      <c r="DG39" s="177"/>
      <c r="DH39" s="177"/>
      <c r="DI39" s="177"/>
      <c r="DJ39" s="177"/>
      <c r="DK39" s="177"/>
      <c r="DL39" s="177"/>
      <c r="DM39" s="177"/>
      <c r="DN39" s="177"/>
      <c r="DO39" s="177"/>
      <c r="DP39" s="177"/>
      <c r="DQ39" s="177"/>
      <c r="DR39" s="177"/>
      <c r="DS39" s="177"/>
      <c r="DT39" s="353">
        <f t="shared" si="6"/>
        <v>0</v>
      </c>
      <c r="DU39" s="353"/>
      <c r="DV39" s="353"/>
      <c r="DW39" s="353"/>
      <c r="DX39" s="353"/>
      <c r="DY39" s="353"/>
      <c r="DZ39" s="353"/>
      <c r="EA39" s="353"/>
      <c r="EB39" s="353"/>
      <c r="EC39" s="353"/>
      <c r="ED39" s="353"/>
      <c r="EE39" s="353"/>
      <c r="EF39" s="353"/>
      <c r="EG39" s="353"/>
      <c r="EH39" s="353"/>
      <c r="EI39" s="353"/>
      <c r="EJ39" s="353"/>
      <c r="EK39" s="353"/>
      <c r="EL39" s="353"/>
      <c r="EM39" s="353"/>
      <c r="EN39" s="353"/>
      <c r="EO39" s="353"/>
      <c r="EP39" s="354">
        <f t="shared" si="7"/>
        <v>0</v>
      </c>
      <c r="EQ39" s="354"/>
      <c r="ER39" s="354"/>
      <c r="ES39" s="354"/>
      <c r="ET39" s="354"/>
      <c r="EU39" s="354"/>
      <c r="EV39" s="354"/>
      <c r="EW39" s="354"/>
      <c r="EX39" s="354"/>
      <c r="EY39" s="354"/>
      <c r="EZ39" s="354"/>
      <c r="FA39" s="354"/>
      <c r="FB39" s="354"/>
      <c r="FC39" s="354"/>
      <c r="FD39" s="354"/>
      <c r="FE39" s="354"/>
      <c r="FF39" s="354"/>
      <c r="FG39" s="354"/>
      <c r="FH39" s="354"/>
      <c r="FI39" s="354"/>
      <c r="FJ39" s="354"/>
      <c r="FK39" s="358"/>
    </row>
    <row r="40" spans="1:168" ht="29.45" customHeight="1" x14ac:dyDescent="0.25">
      <c r="A40" s="178" t="s">
        <v>296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79"/>
      <c r="BQ40" s="179"/>
      <c r="BR40" s="180"/>
      <c r="BS40" s="174" t="s">
        <v>223</v>
      </c>
      <c r="BT40" s="175"/>
      <c r="BU40" s="175"/>
      <c r="BV40" s="175"/>
      <c r="BW40" s="175"/>
      <c r="BX40" s="175"/>
      <c r="BY40" s="175"/>
      <c r="BZ40" s="175"/>
      <c r="CA40" s="176"/>
      <c r="CB40" s="177"/>
      <c r="CC40" s="177"/>
      <c r="CD40" s="177"/>
      <c r="CE40" s="177"/>
      <c r="CF40" s="177"/>
      <c r="CG40" s="177"/>
      <c r="CH40" s="177"/>
      <c r="CI40" s="177"/>
      <c r="CJ40" s="177"/>
      <c r="CK40" s="177"/>
      <c r="CL40" s="177"/>
      <c r="CM40" s="177"/>
      <c r="CN40" s="177"/>
      <c r="CO40" s="177"/>
      <c r="CP40" s="177"/>
      <c r="CQ40" s="177"/>
      <c r="CR40" s="177"/>
      <c r="CS40" s="177"/>
      <c r="CT40" s="177"/>
      <c r="CU40" s="177"/>
      <c r="CV40" s="177"/>
      <c r="CW40" s="177"/>
      <c r="CX40" s="177"/>
      <c r="CY40" s="177"/>
      <c r="CZ40" s="177"/>
      <c r="DA40" s="177"/>
      <c r="DB40" s="177"/>
      <c r="DC40" s="177"/>
      <c r="DD40" s="177"/>
      <c r="DE40" s="177"/>
      <c r="DF40" s="177"/>
      <c r="DG40" s="177"/>
      <c r="DH40" s="177"/>
      <c r="DI40" s="177"/>
      <c r="DJ40" s="177"/>
      <c r="DK40" s="177"/>
      <c r="DL40" s="177"/>
      <c r="DM40" s="177"/>
      <c r="DN40" s="177"/>
      <c r="DO40" s="177"/>
      <c r="DP40" s="177"/>
      <c r="DQ40" s="177"/>
      <c r="DR40" s="177"/>
      <c r="DS40" s="177"/>
      <c r="DT40" s="353">
        <f t="shared" si="6"/>
        <v>0</v>
      </c>
      <c r="DU40" s="353"/>
      <c r="DV40" s="353"/>
      <c r="DW40" s="353"/>
      <c r="DX40" s="353"/>
      <c r="DY40" s="353"/>
      <c r="DZ40" s="353"/>
      <c r="EA40" s="353"/>
      <c r="EB40" s="353"/>
      <c r="EC40" s="353"/>
      <c r="ED40" s="353"/>
      <c r="EE40" s="353"/>
      <c r="EF40" s="353"/>
      <c r="EG40" s="353"/>
      <c r="EH40" s="353"/>
      <c r="EI40" s="353"/>
      <c r="EJ40" s="353"/>
      <c r="EK40" s="353"/>
      <c r="EL40" s="353"/>
      <c r="EM40" s="353"/>
      <c r="EN40" s="353"/>
      <c r="EO40" s="353"/>
      <c r="EP40" s="354">
        <f t="shared" si="7"/>
        <v>0</v>
      </c>
      <c r="EQ40" s="354"/>
      <c r="ER40" s="354"/>
      <c r="ES40" s="354"/>
      <c r="ET40" s="354"/>
      <c r="EU40" s="354"/>
      <c r="EV40" s="354"/>
      <c r="EW40" s="354"/>
      <c r="EX40" s="354"/>
      <c r="EY40" s="354"/>
      <c r="EZ40" s="354"/>
      <c r="FA40" s="354"/>
      <c r="FB40" s="354"/>
      <c r="FC40" s="354"/>
      <c r="FD40" s="354"/>
      <c r="FE40" s="354"/>
      <c r="FF40" s="354"/>
      <c r="FG40" s="354"/>
      <c r="FH40" s="354"/>
      <c r="FI40" s="354"/>
      <c r="FJ40" s="354"/>
      <c r="FK40" s="358"/>
    </row>
    <row r="41" spans="1:168" ht="27" customHeight="1" x14ac:dyDescent="0.25">
      <c r="A41" s="147" t="s">
        <v>224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9"/>
      <c r="BS41" s="174" t="s">
        <v>155</v>
      </c>
      <c r="BT41" s="175"/>
      <c r="BU41" s="175"/>
      <c r="BV41" s="175"/>
      <c r="BW41" s="175"/>
      <c r="BX41" s="175"/>
      <c r="BY41" s="175"/>
      <c r="BZ41" s="175"/>
      <c r="CA41" s="176"/>
      <c r="CB41" s="177">
        <v>45000</v>
      </c>
      <c r="CC41" s="177"/>
      <c r="CD41" s="177"/>
      <c r="CE41" s="177"/>
      <c r="CF41" s="177"/>
      <c r="CG41" s="177"/>
      <c r="CH41" s="177"/>
      <c r="CI41" s="177"/>
      <c r="CJ41" s="177"/>
      <c r="CK41" s="177"/>
      <c r="CL41" s="177"/>
      <c r="CM41" s="177"/>
      <c r="CN41" s="177"/>
      <c r="CO41" s="177"/>
      <c r="CP41" s="177"/>
      <c r="CQ41" s="177"/>
      <c r="CR41" s="177"/>
      <c r="CS41" s="177"/>
      <c r="CT41" s="177"/>
      <c r="CU41" s="177"/>
      <c r="CV41" s="177"/>
      <c r="CW41" s="177"/>
      <c r="CX41" s="177">
        <v>20000</v>
      </c>
      <c r="CY41" s="177"/>
      <c r="CZ41" s="177"/>
      <c r="DA41" s="177"/>
      <c r="DB41" s="177"/>
      <c r="DC41" s="177"/>
      <c r="DD41" s="177"/>
      <c r="DE41" s="177"/>
      <c r="DF41" s="177"/>
      <c r="DG41" s="177"/>
      <c r="DH41" s="177"/>
      <c r="DI41" s="177"/>
      <c r="DJ41" s="177"/>
      <c r="DK41" s="177"/>
      <c r="DL41" s="177"/>
      <c r="DM41" s="177"/>
      <c r="DN41" s="177"/>
      <c r="DO41" s="177"/>
      <c r="DP41" s="177"/>
      <c r="DQ41" s="177"/>
      <c r="DR41" s="177"/>
      <c r="DS41" s="177"/>
      <c r="DT41" s="353">
        <f t="shared" si="6"/>
        <v>0.55555555555555558</v>
      </c>
      <c r="DU41" s="353"/>
      <c r="DV41" s="353"/>
      <c r="DW41" s="353"/>
      <c r="DX41" s="353"/>
      <c r="DY41" s="353"/>
      <c r="DZ41" s="353"/>
      <c r="EA41" s="353"/>
      <c r="EB41" s="353"/>
      <c r="EC41" s="353"/>
      <c r="ED41" s="353"/>
      <c r="EE41" s="353"/>
      <c r="EF41" s="353"/>
      <c r="EG41" s="353"/>
      <c r="EH41" s="353"/>
      <c r="EI41" s="353"/>
      <c r="EJ41" s="353"/>
      <c r="EK41" s="353"/>
      <c r="EL41" s="353"/>
      <c r="EM41" s="353"/>
      <c r="EN41" s="353"/>
      <c r="EO41" s="353"/>
      <c r="EP41" s="354">
        <f t="shared" si="7"/>
        <v>5.4000000000000001E-4</v>
      </c>
      <c r="EQ41" s="354"/>
      <c r="ER41" s="354"/>
      <c r="ES41" s="354"/>
      <c r="ET41" s="354"/>
      <c r="EU41" s="354"/>
      <c r="EV41" s="354"/>
      <c r="EW41" s="354"/>
      <c r="EX41" s="354"/>
      <c r="EY41" s="354"/>
      <c r="EZ41" s="354"/>
      <c r="FA41" s="354"/>
      <c r="FB41" s="354"/>
      <c r="FC41" s="354"/>
      <c r="FD41" s="354"/>
      <c r="FE41" s="354"/>
      <c r="FF41" s="354"/>
      <c r="FG41" s="354"/>
      <c r="FH41" s="354"/>
      <c r="FI41" s="354"/>
      <c r="FJ41" s="354"/>
      <c r="FK41" s="358"/>
    </row>
    <row r="42" spans="1:168" ht="15.75" customHeight="1" x14ac:dyDescent="0.25">
      <c r="A42" s="147" t="s">
        <v>225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9"/>
      <c r="BS42" s="181" t="s">
        <v>226</v>
      </c>
      <c r="BT42" s="182"/>
      <c r="BU42" s="182"/>
      <c r="BV42" s="182"/>
      <c r="BW42" s="182"/>
      <c r="BX42" s="182"/>
      <c r="BY42" s="182"/>
      <c r="BZ42" s="182"/>
      <c r="CA42" s="183"/>
      <c r="CB42" s="177">
        <v>5464</v>
      </c>
      <c r="CC42" s="177"/>
      <c r="CD42" s="177"/>
      <c r="CE42" s="177"/>
      <c r="CF42" s="177"/>
      <c r="CG42" s="177"/>
      <c r="CH42" s="177"/>
      <c r="CI42" s="177"/>
      <c r="CJ42" s="177"/>
      <c r="CK42" s="177"/>
      <c r="CL42" s="177"/>
      <c r="CM42" s="177"/>
      <c r="CN42" s="177"/>
      <c r="CO42" s="177"/>
      <c r="CP42" s="177"/>
      <c r="CQ42" s="177"/>
      <c r="CR42" s="177"/>
      <c r="CS42" s="177"/>
      <c r="CT42" s="177"/>
      <c r="CU42" s="177"/>
      <c r="CV42" s="177"/>
      <c r="CW42" s="177"/>
      <c r="CX42" s="177">
        <v>3424</v>
      </c>
      <c r="CY42" s="177"/>
      <c r="CZ42" s="177"/>
      <c r="DA42" s="177"/>
      <c r="DB42" s="177"/>
      <c r="DC42" s="177"/>
      <c r="DD42" s="177"/>
      <c r="DE42" s="177"/>
      <c r="DF42" s="177"/>
      <c r="DG42" s="177"/>
      <c r="DH42" s="177"/>
      <c r="DI42" s="177"/>
      <c r="DJ42" s="177"/>
      <c r="DK42" s="177"/>
      <c r="DL42" s="177"/>
      <c r="DM42" s="177"/>
      <c r="DN42" s="177"/>
      <c r="DO42" s="177"/>
      <c r="DP42" s="177"/>
      <c r="DQ42" s="177"/>
      <c r="DR42" s="177"/>
      <c r="DS42" s="177"/>
      <c r="DT42" s="353">
        <f t="shared" si="6"/>
        <v>0.37335285505124449</v>
      </c>
      <c r="DU42" s="353"/>
      <c r="DV42" s="353"/>
      <c r="DW42" s="353"/>
      <c r="DX42" s="353"/>
      <c r="DY42" s="353"/>
      <c r="DZ42" s="353"/>
      <c r="EA42" s="353"/>
      <c r="EB42" s="353"/>
      <c r="EC42" s="353"/>
      <c r="ED42" s="353"/>
      <c r="EE42" s="353"/>
      <c r="EF42" s="353"/>
      <c r="EG42" s="353"/>
      <c r="EH42" s="353"/>
      <c r="EI42" s="353"/>
      <c r="EJ42" s="353"/>
      <c r="EK42" s="353"/>
      <c r="EL42" s="353"/>
      <c r="EM42" s="353"/>
      <c r="EN42" s="353"/>
      <c r="EO42" s="353"/>
      <c r="EP42" s="354">
        <f t="shared" si="7"/>
        <v>6.9999999999999994E-5</v>
      </c>
      <c r="EQ42" s="354"/>
      <c r="ER42" s="354"/>
      <c r="ES42" s="354"/>
      <c r="ET42" s="354"/>
      <c r="EU42" s="354"/>
      <c r="EV42" s="354"/>
      <c r="EW42" s="354"/>
      <c r="EX42" s="354"/>
      <c r="EY42" s="354"/>
      <c r="EZ42" s="354"/>
      <c r="FA42" s="354"/>
      <c r="FB42" s="354"/>
      <c r="FC42" s="354"/>
      <c r="FD42" s="354"/>
      <c r="FE42" s="354"/>
      <c r="FF42" s="354"/>
      <c r="FG42" s="354"/>
      <c r="FH42" s="354"/>
      <c r="FI42" s="354"/>
      <c r="FJ42" s="354"/>
      <c r="FK42" s="358"/>
    </row>
    <row r="43" spans="1:168" ht="15" customHeight="1" x14ac:dyDescent="0.25">
      <c r="A43" s="147" t="s">
        <v>227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9"/>
      <c r="BS43" s="181" t="s">
        <v>228</v>
      </c>
      <c r="BT43" s="182"/>
      <c r="BU43" s="182"/>
      <c r="BV43" s="182"/>
      <c r="BW43" s="182"/>
      <c r="BX43" s="182"/>
      <c r="BY43" s="182"/>
      <c r="BZ43" s="182"/>
      <c r="CA43" s="183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7"/>
      <c r="CO43" s="177"/>
      <c r="CP43" s="177"/>
      <c r="CQ43" s="177"/>
      <c r="CR43" s="177"/>
      <c r="CS43" s="177"/>
      <c r="CT43" s="177"/>
      <c r="CU43" s="177"/>
      <c r="CV43" s="177"/>
      <c r="CW43" s="177"/>
      <c r="CX43" s="177"/>
      <c r="CY43" s="177"/>
      <c r="CZ43" s="177"/>
      <c r="DA43" s="177"/>
      <c r="DB43" s="177"/>
      <c r="DC43" s="177"/>
      <c r="DD43" s="177"/>
      <c r="DE43" s="177"/>
      <c r="DF43" s="177"/>
      <c r="DG43" s="177"/>
      <c r="DH43" s="177"/>
      <c r="DI43" s="177"/>
      <c r="DJ43" s="177"/>
      <c r="DK43" s="177"/>
      <c r="DL43" s="177"/>
      <c r="DM43" s="177"/>
      <c r="DN43" s="177"/>
      <c r="DO43" s="177"/>
      <c r="DP43" s="177"/>
      <c r="DQ43" s="177"/>
      <c r="DR43" s="177"/>
      <c r="DS43" s="177"/>
      <c r="DT43" s="353">
        <f t="shared" si="6"/>
        <v>0</v>
      </c>
      <c r="DU43" s="353"/>
      <c r="DV43" s="353"/>
      <c r="DW43" s="353"/>
      <c r="DX43" s="353"/>
      <c r="DY43" s="353"/>
      <c r="DZ43" s="353"/>
      <c r="EA43" s="353"/>
      <c r="EB43" s="353"/>
      <c r="EC43" s="353"/>
      <c r="ED43" s="353"/>
      <c r="EE43" s="353"/>
      <c r="EF43" s="353"/>
      <c r="EG43" s="353"/>
      <c r="EH43" s="353"/>
      <c r="EI43" s="353"/>
      <c r="EJ43" s="353"/>
      <c r="EK43" s="353"/>
      <c r="EL43" s="353"/>
      <c r="EM43" s="353"/>
      <c r="EN43" s="353"/>
      <c r="EO43" s="353"/>
      <c r="EP43" s="354">
        <f t="shared" si="7"/>
        <v>0</v>
      </c>
      <c r="EQ43" s="354"/>
      <c r="ER43" s="354"/>
      <c r="ES43" s="354"/>
      <c r="ET43" s="354"/>
      <c r="EU43" s="354"/>
      <c r="EV43" s="354"/>
      <c r="EW43" s="354"/>
      <c r="EX43" s="354"/>
      <c r="EY43" s="354"/>
      <c r="EZ43" s="354"/>
      <c r="FA43" s="354"/>
      <c r="FB43" s="354"/>
      <c r="FC43" s="354"/>
      <c r="FD43" s="354"/>
      <c r="FE43" s="354"/>
      <c r="FF43" s="354"/>
      <c r="FG43" s="354"/>
      <c r="FH43" s="354"/>
      <c r="FI43" s="354"/>
      <c r="FJ43" s="354"/>
      <c r="FK43" s="358"/>
    </row>
    <row r="44" spans="1:168" ht="15.75" thickBot="1" x14ac:dyDescent="0.3">
      <c r="A44" s="209" t="s">
        <v>15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09"/>
      <c r="BR44" s="81"/>
      <c r="BS44" s="210" t="s">
        <v>173</v>
      </c>
      <c r="BT44" s="211"/>
      <c r="BU44" s="211"/>
      <c r="BV44" s="211"/>
      <c r="BW44" s="211"/>
      <c r="BX44" s="211"/>
      <c r="BY44" s="211"/>
      <c r="BZ44" s="211"/>
      <c r="CA44" s="212"/>
      <c r="CB44" s="213">
        <f>CB11+CB12+CB13+CB14+CB15+CB18+CB20+CB21+CB32+CB41+CB42+CB43</f>
        <v>82987240.75</v>
      </c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>
        <f>CX11+CX12+CX13+CX14+CX15+CX18+CX20+CX21+CX32+CX41+CX42+CX43</f>
        <v>68501829.75999999</v>
      </c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 t="s">
        <v>111</v>
      </c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4" t="s">
        <v>229</v>
      </c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5"/>
    </row>
    <row r="45" spans="1:168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3"/>
      <c r="AL45" s="83"/>
      <c r="AM45" s="83"/>
      <c r="AN45" s="83"/>
      <c r="AO45" s="83"/>
      <c r="AP45" s="83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</row>
    <row r="46" spans="1:168" ht="20.25" x14ac:dyDescent="0.25">
      <c r="A46" s="85"/>
      <c r="B46" s="144" t="s">
        <v>280</v>
      </c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  <c r="BK46" s="184"/>
      <c r="BL46" s="184"/>
      <c r="BM46" s="184"/>
      <c r="BN46" s="184"/>
      <c r="BO46" s="184"/>
      <c r="BP46" s="184"/>
      <c r="BQ46" s="184"/>
      <c r="BR46" s="184"/>
      <c r="BS46" s="184"/>
      <c r="BT46" s="184"/>
      <c r="BU46" s="184"/>
      <c r="BV46" s="184"/>
      <c r="BW46" s="184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184"/>
      <c r="CP46" s="184"/>
      <c r="CQ46" s="184"/>
      <c r="CR46" s="184"/>
      <c r="CS46" s="184"/>
      <c r="CT46" s="184"/>
      <c r="CU46" s="184"/>
      <c r="CV46" s="184"/>
      <c r="CW46" s="184"/>
      <c r="CX46" s="184"/>
      <c r="CY46" s="184"/>
      <c r="CZ46" s="184"/>
      <c r="DA46" s="184"/>
      <c r="DB46" s="184"/>
      <c r="DC46" s="184"/>
      <c r="DD46" s="184"/>
      <c r="DE46" s="184"/>
      <c r="DF46" s="184"/>
      <c r="DG46" s="184"/>
      <c r="DH46" s="184"/>
      <c r="DI46" s="184"/>
      <c r="DJ46" s="184"/>
      <c r="DK46" s="184"/>
      <c r="DL46" s="184"/>
      <c r="DM46" s="184"/>
      <c r="DN46" s="184"/>
      <c r="DO46" s="184"/>
      <c r="DP46" s="184"/>
      <c r="DQ46" s="184"/>
      <c r="DR46" s="184"/>
      <c r="DS46" s="184"/>
      <c r="DT46" s="184"/>
      <c r="DU46" s="184"/>
      <c r="DV46" s="184"/>
      <c r="DW46" s="184"/>
      <c r="DX46" s="184"/>
      <c r="DY46" s="184"/>
      <c r="DZ46" s="184"/>
      <c r="EA46" s="184"/>
      <c r="EB46" s="184"/>
      <c r="EC46" s="184"/>
      <c r="ED46" s="184"/>
      <c r="EE46" s="184"/>
      <c r="EF46" s="184"/>
      <c r="EG46" s="184"/>
      <c r="EH46" s="184"/>
      <c r="EI46" s="184"/>
      <c r="EJ46" s="184"/>
      <c r="EK46" s="184"/>
      <c r="EL46" s="184"/>
      <c r="EM46" s="184"/>
      <c r="EN46" s="184"/>
      <c r="EO46" s="184"/>
      <c r="EP46" s="184"/>
      <c r="EQ46" s="184"/>
      <c r="ER46" s="184"/>
      <c r="ES46" s="184"/>
      <c r="ET46" s="184"/>
      <c r="EU46" s="184"/>
      <c r="EV46" s="184"/>
      <c r="EW46" s="184"/>
      <c r="EX46" s="184"/>
      <c r="EY46" s="184"/>
      <c r="EZ46" s="184"/>
      <c r="FA46" s="184"/>
      <c r="FB46" s="184"/>
      <c r="FC46" s="184"/>
      <c r="FD46" s="184"/>
      <c r="FE46" s="184"/>
      <c r="FF46" s="184"/>
      <c r="FG46" s="184"/>
      <c r="FH46" s="184"/>
      <c r="FI46" s="184"/>
      <c r="FJ46" s="184"/>
      <c r="FK46" s="184"/>
      <c r="FL46" s="184"/>
    </row>
    <row r="47" spans="1:168" x14ac:dyDescent="0.25">
      <c r="A47" s="73"/>
      <c r="B47" s="74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6"/>
      <c r="EC47" s="76"/>
      <c r="ED47" s="77"/>
      <c r="EE47" s="77"/>
      <c r="EF47" s="76"/>
      <c r="EG47" s="78"/>
      <c r="EH47" s="78"/>
      <c r="EI47" s="78"/>
      <c r="EJ47" s="78"/>
      <c r="EK47" s="78"/>
      <c r="EL47" s="78"/>
      <c r="EM47" s="78"/>
      <c r="EN47" s="78"/>
      <c r="EO47" s="79"/>
      <c r="EP47" s="76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76"/>
      <c r="FG47" s="76"/>
      <c r="FH47" s="76"/>
      <c r="FI47" s="76"/>
      <c r="FJ47" s="76"/>
      <c r="FK47" s="76"/>
    </row>
    <row r="48" spans="1:168" ht="15" customHeight="1" x14ac:dyDescent="0.25">
      <c r="A48" s="188" t="s">
        <v>146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90"/>
      <c r="S48" s="188" t="s">
        <v>297</v>
      </c>
      <c r="T48" s="189"/>
      <c r="U48" s="189"/>
      <c r="V48" s="189"/>
      <c r="W48" s="189"/>
      <c r="X48" s="190"/>
      <c r="Y48" s="188" t="s">
        <v>298</v>
      </c>
      <c r="Z48" s="189"/>
      <c r="AA48" s="189"/>
      <c r="AB48" s="189"/>
      <c r="AC48" s="189"/>
      <c r="AD48" s="189"/>
      <c r="AE48" s="190"/>
      <c r="AF48" s="188" t="s">
        <v>299</v>
      </c>
      <c r="AG48" s="189"/>
      <c r="AH48" s="189"/>
      <c r="AI48" s="189"/>
      <c r="AJ48" s="189"/>
      <c r="AK48" s="190"/>
      <c r="AL48" s="185" t="s">
        <v>230</v>
      </c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86"/>
      <c r="CG48" s="186"/>
      <c r="CH48" s="186"/>
      <c r="CI48" s="186"/>
      <c r="CJ48" s="186"/>
      <c r="CK48" s="186"/>
      <c r="CL48" s="186"/>
      <c r="CM48" s="186"/>
      <c r="CN48" s="186"/>
      <c r="CO48" s="186"/>
      <c r="CP48" s="186"/>
      <c r="CQ48" s="186"/>
      <c r="CR48" s="186"/>
      <c r="CS48" s="186"/>
      <c r="CT48" s="186"/>
      <c r="CU48" s="186"/>
      <c r="CV48" s="186"/>
      <c r="CW48" s="186"/>
      <c r="CX48" s="186"/>
      <c r="CY48" s="186"/>
      <c r="CZ48" s="186"/>
      <c r="DA48" s="186"/>
      <c r="DB48" s="186"/>
      <c r="DC48" s="186"/>
      <c r="DD48" s="186"/>
      <c r="DE48" s="186"/>
      <c r="DF48" s="186"/>
      <c r="DG48" s="186"/>
      <c r="DH48" s="186"/>
      <c r="DI48" s="186"/>
      <c r="DJ48" s="186"/>
      <c r="DK48" s="186"/>
      <c r="DL48" s="186"/>
      <c r="DM48" s="186"/>
      <c r="DN48" s="186"/>
      <c r="DO48" s="186"/>
      <c r="DP48" s="186"/>
      <c r="DQ48" s="186"/>
      <c r="DR48" s="186"/>
      <c r="DS48" s="186"/>
      <c r="DT48" s="186"/>
      <c r="DU48" s="186"/>
      <c r="DV48" s="186"/>
      <c r="DW48" s="186"/>
      <c r="DX48" s="186"/>
      <c r="DY48" s="186"/>
      <c r="DZ48" s="186"/>
      <c r="EA48" s="186"/>
      <c r="EB48" s="186"/>
      <c r="EC48" s="186"/>
      <c r="ED48" s="186"/>
      <c r="EE48" s="186"/>
      <c r="EF48" s="186"/>
      <c r="EG48" s="186"/>
      <c r="EH48" s="186"/>
      <c r="EI48" s="186"/>
      <c r="EJ48" s="186"/>
      <c r="EK48" s="186"/>
      <c r="EL48" s="186"/>
      <c r="EM48" s="186"/>
      <c r="EN48" s="186"/>
      <c r="EO48" s="186"/>
      <c r="EP48" s="186"/>
      <c r="EQ48" s="186"/>
      <c r="ER48" s="186"/>
      <c r="ES48" s="186"/>
      <c r="ET48" s="186"/>
      <c r="EU48" s="186"/>
      <c r="EV48" s="186"/>
      <c r="EW48" s="186"/>
      <c r="EX48" s="186"/>
      <c r="EY48" s="186"/>
      <c r="EZ48" s="186"/>
      <c r="FA48" s="186"/>
      <c r="FB48" s="186"/>
      <c r="FC48" s="186"/>
      <c r="FD48" s="186"/>
      <c r="FE48" s="186"/>
      <c r="FF48" s="186"/>
      <c r="FG48" s="186"/>
      <c r="FH48" s="186"/>
      <c r="FI48" s="186"/>
      <c r="FJ48" s="186"/>
      <c r="FK48" s="187"/>
    </row>
    <row r="49" spans="1:167" ht="27" customHeight="1" x14ac:dyDescent="0.25">
      <c r="A49" s="191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3"/>
      <c r="S49" s="191"/>
      <c r="T49" s="192"/>
      <c r="U49" s="192"/>
      <c r="V49" s="192"/>
      <c r="W49" s="192"/>
      <c r="X49" s="193"/>
      <c r="Y49" s="191"/>
      <c r="Z49" s="192"/>
      <c r="AA49" s="192"/>
      <c r="AB49" s="192"/>
      <c r="AC49" s="192"/>
      <c r="AD49" s="192"/>
      <c r="AE49" s="193"/>
      <c r="AF49" s="191"/>
      <c r="AG49" s="192"/>
      <c r="AH49" s="192"/>
      <c r="AI49" s="192"/>
      <c r="AJ49" s="192"/>
      <c r="AK49" s="193"/>
      <c r="AL49" s="197" t="s">
        <v>300</v>
      </c>
      <c r="AM49" s="198"/>
      <c r="AN49" s="198"/>
      <c r="AO49" s="198"/>
      <c r="AP49" s="198"/>
      <c r="AQ49" s="198"/>
      <c r="AR49" s="198"/>
      <c r="AS49" s="198"/>
      <c r="AT49" s="199"/>
      <c r="AU49" s="188" t="s">
        <v>301</v>
      </c>
      <c r="AV49" s="189"/>
      <c r="AW49" s="189"/>
      <c r="AX49" s="189"/>
      <c r="AY49" s="189"/>
      <c r="AZ49" s="189"/>
      <c r="BA49" s="189"/>
      <c r="BB49" s="190"/>
      <c r="BC49" s="188" t="s">
        <v>302</v>
      </c>
      <c r="BD49" s="189"/>
      <c r="BE49" s="189"/>
      <c r="BF49" s="189"/>
      <c r="BG49" s="189"/>
      <c r="BH49" s="189"/>
      <c r="BI49" s="190"/>
      <c r="BJ49" s="188" t="s">
        <v>303</v>
      </c>
      <c r="BK49" s="189"/>
      <c r="BL49" s="189"/>
      <c r="BM49" s="189"/>
      <c r="BN49" s="189"/>
      <c r="BO49" s="189"/>
      <c r="BP49" s="189"/>
      <c r="BQ49" s="190"/>
      <c r="BR49" s="185" t="s">
        <v>80</v>
      </c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  <c r="CQ49" s="186"/>
      <c r="CR49" s="186"/>
      <c r="CS49" s="186"/>
      <c r="CT49" s="186"/>
      <c r="CU49" s="186"/>
      <c r="CV49" s="186"/>
      <c r="CW49" s="187"/>
      <c r="CX49" s="188" t="s">
        <v>82</v>
      </c>
      <c r="CY49" s="189"/>
      <c r="CZ49" s="189"/>
      <c r="DA49" s="189"/>
      <c r="DB49" s="189"/>
      <c r="DC49" s="189"/>
      <c r="DD49" s="189"/>
      <c r="DE49" s="189"/>
      <c r="DF49" s="190"/>
      <c r="DG49" s="188" t="s">
        <v>308</v>
      </c>
      <c r="DH49" s="189"/>
      <c r="DI49" s="189"/>
      <c r="DJ49" s="189"/>
      <c r="DK49" s="189"/>
      <c r="DL49" s="189"/>
      <c r="DM49" s="189"/>
      <c r="DN49" s="190"/>
      <c r="DO49" s="197" t="s">
        <v>309</v>
      </c>
      <c r="DP49" s="198"/>
      <c r="DQ49" s="198"/>
      <c r="DR49" s="198"/>
      <c r="DS49" s="198"/>
      <c r="DT49" s="198"/>
      <c r="DU49" s="198"/>
      <c r="DV49" s="198"/>
      <c r="DW49" s="199"/>
      <c r="DX49" s="188" t="s">
        <v>310</v>
      </c>
      <c r="DY49" s="189"/>
      <c r="DZ49" s="189"/>
      <c r="EA49" s="189"/>
      <c r="EB49" s="189"/>
      <c r="EC49" s="189"/>
      <c r="ED49" s="189"/>
      <c r="EE49" s="190"/>
      <c r="EF49" s="206" t="s">
        <v>40</v>
      </c>
      <c r="EG49" s="207"/>
      <c r="EH49" s="207"/>
      <c r="EI49" s="207"/>
      <c r="EJ49" s="207"/>
      <c r="EK49" s="207"/>
      <c r="EL49" s="207"/>
      <c r="EM49" s="207"/>
      <c r="EN49" s="207"/>
      <c r="EO49" s="207"/>
      <c r="EP49" s="207"/>
      <c r="EQ49" s="207"/>
      <c r="ER49" s="207"/>
      <c r="ES49" s="207"/>
      <c r="ET49" s="207"/>
      <c r="EU49" s="207"/>
      <c r="EV49" s="207"/>
      <c r="EW49" s="207"/>
      <c r="EX49" s="207"/>
      <c r="EY49" s="207"/>
      <c r="EZ49" s="207"/>
      <c r="FA49" s="207"/>
      <c r="FB49" s="207"/>
      <c r="FC49" s="207"/>
      <c r="FD49" s="207"/>
      <c r="FE49" s="207"/>
      <c r="FF49" s="207"/>
      <c r="FG49" s="207"/>
      <c r="FH49" s="207"/>
      <c r="FI49" s="207"/>
      <c r="FJ49" s="207"/>
      <c r="FK49" s="208"/>
    </row>
    <row r="50" spans="1:167" x14ac:dyDescent="0.25">
      <c r="A50" s="191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3"/>
      <c r="S50" s="191"/>
      <c r="T50" s="192"/>
      <c r="U50" s="192"/>
      <c r="V50" s="192"/>
      <c r="W50" s="192"/>
      <c r="X50" s="193"/>
      <c r="Y50" s="191"/>
      <c r="Z50" s="192"/>
      <c r="AA50" s="192"/>
      <c r="AB50" s="192"/>
      <c r="AC50" s="192"/>
      <c r="AD50" s="192"/>
      <c r="AE50" s="193"/>
      <c r="AF50" s="191"/>
      <c r="AG50" s="192"/>
      <c r="AH50" s="192"/>
      <c r="AI50" s="192"/>
      <c r="AJ50" s="192"/>
      <c r="AK50" s="193"/>
      <c r="AL50" s="200"/>
      <c r="AM50" s="201"/>
      <c r="AN50" s="201"/>
      <c r="AO50" s="201"/>
      <c r="AP50" s="201"/>
      <c r="AQ50" s="201"/>
      <c r="AR50" s="201"/>
      <c r="AS50" s="201"/>
      <c r="AT50" s="202"/>
      <c r="AU50" s="191"/>
      <c r="AV50" s="192"/>
      <c r="AW50" s="192"/>
      <c r="AX50" s="192"/>
      <c r="AY50" s="192"/>
      <c r="AZ50" s="192"/>
      <c r="BA50" s="192"/>
      <c r="BB50" s="193"/>
      <c r="BC50" s="191"/>
      <c r="BD50" s="192"/>
      <c r="BE50" s="192"/>
      <c r="BF50" s="192"/>
      <c r="BG50" s="192"/>
      <c r="BH50" s="192"/>
      <c r="BI50" s="193"/>
      <c r="BJ50" s="191"/>
      <c r="BK50" s="192"/>
      <c r="BL50" s="192"/>
      <c r="BM50" s="192"/>
      <c r="BN50" s="192"/>
      <c r="BO50" s="192"/>
      <c r="BP50" s="192"/>
      <c r="BQ50" s="193"/>
      <c r="BR50" s="185" t="s">
        <v>35</v>
      </c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D50" s="186"/>
      <c r="CE50" s="186"/>
      <c r="CF50" s="186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  <c r="CQ50" s="186"/>
      <c r="CR50" s="186"/>
      <c r="CS50" s="186"/>
      <c r="CT50" s="186"/>
      <c r="CU50" s="186"/>
      <c r="CV50" s="186"/>
      <c r="CW50" s="187"/>
      <c r="CX50" s="191"/>
      <c r="CY50" s="192"/>
      <c r="CZ50" s="192"/>
      <c r="DA50" s="192"/>
      <c r="DB50" s="192"/>
      <c r="DC50" s="192"/>
      <c r="DD50" s="192"/>
      <c r="DE50" s="192"/>
      <c r="DF50" s="193"/>
      <c r="DG50" s="191"/>
      <c r="DH50" s="192"/>
      <c r="DI50" s="192"/>
      <c r="DJ50" s="192"/>
      <c r="DK50" s="192"/>
      <c r="DL50" s="192"/>
      <c r="DM50" s="192"/>
      <c r="DN50" s="193"/>
      <c r="DO50" s="200"/>
      <c r="DP50" s="201"/>
      <c r="DQ50" s="201"/>
      <c r="DR50" s="201"/>
      <c r="DS50" s="201"/>
      <c r="DT50" s="201"/>
      <c r="DU50" s="201"/>
      <c r="DV50" s="201"/>
      <c r="DW50" s="202"/>
      <c r="DX50" s="191"/>
      <c r="DY50" s="192"/>
      <c r="DZ50" s="192"/>
      <c r="EA50" s="192"/>
      <c r="EB50" s="192"/>
      <c r="EC50" s="192"/>
      <c r="ED50" s="192"/>
      <c r="EE50" s="193"/>
      <c r="EF50" s="197" t="s">
        <v>311</v>
      </c>
      <c r="EG50" s="198"/>
      <c r="EH50" s="198"/>
      <c r="EI50" s="198"/>
      <c r="EJ50" s="198"/>
      <c r="EK50" s="198"/>
      <c r="EL50" s="198"/>
      <c r="EM50" s="199"/>
      <c r="EN50" s="197" t="s">
        <v>310</v>
      </c>
      <c r="EO50" s="198"/>
      <c r="EP50" s="198"/>
      <c r="EQ50" s="198"/>
      <c r="ER50" s="198"/>
      <c r="ES50" s="198"/>
      <c r="ET50" s="198"/>
      <c r="EU50" s="199"/>
      <c r="EV50" s="197" t="s">
        <v>312</v>
      </c>
      <c r="EW50" s="198"/>
      <c r="EX50" s="198"/>
      <c r="EY50" s="198"/>
      <c r="EZ50" s="198"/>
      <c r="FA50" s="198"/>
      <c r="FB50" s="198"/>
      <c r="FC50" s="199"/>
      <c r="FD50" s="197" t="s">
        <v>313</v>
      </c>
      <c r="FE50" s="198"/>
      <c r="FF50" s="198"/>
      <c r="FG50" s="198"/>
      <c r="FH50" s="198"/>
      <c r="FI50" s="198"/>
      <c r="FJ50" s="198"/>
      <c r="FK50" s="199"/>
    </row>
    <row r="51" spans="1:167" ht="183.75" customHeight="1" x14ac:dyDescent="0.25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6"/>
      <c r="S51" s="194"/>
      <c r="T51" s="195"/>
      <c r="U51" s="195"/>
      <c r="V51" s="195"/>
      <c r="W51" s="195"/>
      <c r="X51" s="196"/>
      <c r="Y51" s="194"/>
      <c r="Z51" s="195"/>
      <c r="AA51" s="195"/>
      <c r="AB51" s="195"/>
      <c r="AC51" s="195"/>
      <c r="AD51" s="195"/>
      <c r="AE51" s="196"/>
      <c r="AF51" s="194"/>
      <c r="AG51" s="195"/>
      <c r="AH51" s="195"/>
      <c r="AI51" s="195"/>
      <c r="AJ51" s="195"/>
      <c r="AK51" s="196"/>
      <c r="AL51" s="203"/>
      <c r="AM51" s="204"/>
      <c r="AN51" s="204"/>
      <c r="AO51" s="204"/>
      <c r="AP51" s="204"/>
      <c r="AQ51" s="204"/>
      <c r="AR51" s="204"/>
      <c r="AS51" s="204"/>
      <c r="AT51" s="205"/>
      <c r="AU51" s="194"/>
      <c r="AV51" s="195"/>
      <c r="AW51" s="195"/>
      <c r="AX51" s="195"/>
      <c r="AY51" s="195"/>
      <c r="AZ51" s="195"/>
      <c r="BA51" s="195"/>
      <c r="BB51" s="196"/>
      <c r="BC51" s="194"/>
      <c r="BD51" s="195"/>
      <c r="BE51" s="195"/>
      <c r="BF51" s="195"/>
      <c r="BG51" s="195"/>
      <c r="BH51" s="195"/>
      <c r="BI51" s="196"/>
      <c r="BJ51" s="194"/>
      <c r="BK51" s="195"/>
      <c r="BL51" s="195"/>
      <c r="BM51" s="195"/>
      <c r="BN51" s="195"/>
      <c r="BO51" s="195"/>
      <c r="BP51" s="195"/>
      <c r="BQ51" s="196"/>
      <c r="BR51" s="185" t="s">
        <v>304</v>
      </c>
      <c r="BS51" s="186"/>
      <c r="BT51" s="186"/>
      <c r="BU51" s="186"/>
      <c r="BV51" s="186"/>
      <c r="BW51" s="186"/>
      <c r="BX51" s="186"/>
      <c r="BY51" s="187"/>
      <c r="BZ51" s="185" t="s">
        <v>305</v>
      </c>
      <c r="CA51" s="186"/>
      <c r="CB51" s="186"/>
      <c r="CC51" s="186"/>
      <c r="CD51" s="186"/>
      <c r="CE51" s="186"/>
      <c r="CF51" s="186"/>
      <c r="CG51" s="187"/>
      <c r="CH51" s="185" t="s">
        <v>306</v>
      </c>
      <c r="CI51" s="186"/>
      <c r="CJ51" s="186"/>
      <c r="CK51" s="186"/>
      <c r="CL51" s="186"/>
      <c r="CM51" s="186"/>
      <c r="CN51" s="186"/>
      <c r="CO51" s="187"/>
      <c r="CP51" s="185" t="s">
        <v>307</v>
      </c>
      <c r="CQ51" s="186"/>
      <c r="CR51" s="186"/>
      <c r="CS51" s="186"/>
      <c r="CT51" s="186"/>
      <c r="CU51" s="186"/>
      <c r="CV51" s="186"/>
      <c r="CW51" s="187"/>
      <c r="CX51" s="194"/>
      <c r="CY51" s="195"/>
      <c r="CZ51" s="195"/>
      <c r="DA51" s="195"/>
      <c r="DB51" s="195"/>
      <c r="DC51" s="195"/>
      <c r="DD51" s="195"/>
      <c r="DE51" s="195"/>
      <c r="DF51" s="196"/>
      <c r="DG51" s="194"/>
      <c r="DH51" s="195"/>
      <c r="DI51" s="195"/>
      <c r="DJ51" s="195"/>
      <c r="DK51" s="195"/>
      <c r="DL51" s="195"/>
      <c r="DM51" s="195"/>
      <c r="DN51" s="196"/>
      <c r="DO51" s="203"/>
      <c r="DP51" s="204"/>
      <c r="DQ51" s="204"/>
      <c r="DR51" s="204"/>
      <c r="DS51" s="204"/>
      <c r="DT51" s="204"/>
      <c r="DU51" s="204"/>
      <c r="DV51" s="204"/>
      <c r="DW51" s="205"/>
      <c r="DX51" s="194"/>
      <c r="DY51" s="195"/>
      <c r="DZ51" s="195"/>
      <c r="EA51" s="195"/>
      <c r="EB51" s="195"/>
      <c r="EC51" s="195"/>
      <c r="ED51" s="195"/>
      <c r="EE51" s="196"/>
      <c r="EF51" s="203"/>
      <c r="EG51" s="204"/>
      <c r="EH51" s="204"/>
      <c r="EI51" s="204"/>
      <c r="EJ51" s="204"/>
      <c r="EK51" s="204"/>
      <c r="EL51" s="204"/>
      <c r="EM51" s="205"/>
      <c r="EN51" s="203"/>
      <c r="EO51" s="204"/>
      <c r="EP51" s="204"/>
      <c r="EQ51" s="204"/>
      <c r="ER51" s="204"/>
      <c r="ES51" s="204"/>
      <c r="ET51" s="204"/>
      <c r="EU51" s="205"/>
      <c r="EV51" s="203"/>
      <c r="EW51" s="204"/>
      <c r="EX51" s="204"/>
      <c r="EY51" s="204"/>
      <c r="EZ51" s="204"/>
      <c r="FA51" s="204"/>
      <c r="FB51" s="204"/>
      <c r="FC51" s="205"/>
      <c r="FD51" s="203"/>
      <c r="FE51" s="204"/>
      <c r="FF51" s="204"/>
      <c r="FG51" s="204"/>
      <c r="FH51" s="204"/>
      <c r="FI51" s="204"/>
      <c r="FJ51" s="204"/>
      <c r="FK51" s="205"/>
    </row>
    <row r="52" spans="1:167" x14ac:dyDescent="0.25">
      <c r="A52" s="156">
        <v>1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70"/>
      <c r="S52" s="158">
        <v>2</v>
      </c>
      <c r="T52" s="159"/>
      <c r="U52" s="159"/>
      <c r="V52" s="159"/>
      <c r="W52" s="159"/>
      <c r="X52" s="160"/>
      <c r="Y52" s="158">
        <v>3</v>
      </c>
      <c r="Z52" s="159"/>
      <c r="AA52" s="159"/>
      <c r="AB52" s="159"/>
      <c r="AC52" s="159"/>
      <c r="AD52" s="159"/>
      <c r="AE52" s="160"/>
      <c r="AF52" s="158">
        <v>4</v>
      </c>
      <c r="AG52" s="159"/>
      <c r="AH52" s="159"/>
      <c r="AI52" s="159"/>
      <c r="AJ52" s="159"/>
      <c r="AK52" s="160"/>
      <c r="AL52" s="361">
        <v>5</v>
      </c>
      <c r="AM52" s="362"/>
      <c r="AN52" s="362"/>
      <c r="AO52" s="362"/>
      <c r="AP52" s="362"/>
      <c r="AQ52" s="362"/>
      <c r="AR52" s="362"/>
      <c r="AS52" s="362"/>
      <c r="AT52" s="363"/>
      <c r="AU52" s="158">
        <v>6</v>
      </c>
      <c r="AV52" s="159"/>
      <c r="AW52" s="159"/>
      <c r="AX52" s="159"/>
      <c r="AY52" s="159"/>
      <c r="AZ52" s="159"/>
      <c r="BA52" s="159"/>
      <c r="BB52" s="160"/>
      <c r="BC52" s="158">
        <v>7</v>
      </c>
      <c r="BD52" s="159"/>
      <c r="BE52" s="159"/>
      <c r="BF52" s="159"/>
      <c r="BG52" s="159"/>
      <c r="BH52" s="159"/>
      <c r="BI52" s="160"/>
      <c r="BJ52" s="158">
        <v>8</v>
      </c>
      <c r="BK52" s="159"/>
      <c r="BL52" s="159"/>
      <c r="BM52" s="159"/>
      <c r="BN52" s="159"/>
      <c r="BO52" s="159"/>
      <c r="BP52" s="159"/>
      <c r="BQ52" s="160"/>
      <c r="BR52" s="158">
        <v>9</v>
      </c>
      <c r="BS52" s="159"/>
      <c r="BT52" s="159"/>
      <c r="BU52" s="159"/>
      <c r="BV52" s="159"/>
      <c r="BW52" s="159"/>
      <c r="BX52" s="159"/>
      <c r="BY52" s="160"/>
      <c r="BZ52" s="158">
        <v>10</v>
      </c>
      <c r="CA52" s="159"/>
      <c r="CB52" s="159"/>
      <c r="CC52" s="159"/>
      <c r="CD52" s="159"/>
      <c r="CE52" s="159"/>
      <c r="CF52" s="159"/>
      <c r="CG52" s="160"/>
      <c r="CH52" s="158">
        <v>11</v>
      </c>
      <c r="CI52" s="159"/>
      <c r="CJ52" s="159"/>
      <c r="CK52" s="159"/>
      <c r="CL52" s="159"/>
      <c r="CM52" s="159"/>
      <c r="CN52" s="159"/>
      <c r="CO52" s="160"/>
      <c r="CP52" s="158">
        <v>12</v>
      </c>
      <c r="CQ52" s="159"/>
      <c r="CR52" s="159"/>
      <c r="CS52" s="159"/>
      <c r="CT52" s="159"/>
      <c r="CU52" s="159"/>
      <c r="CV52" s="159"/>
      <c r="CW52" s="160"/>
      <c r="CX52" s="158">
        <v>13</v>
      </c>
      <c r="CY52" s="159"/>
      <c r="CZ52" s="159"/>
      <c r="DA52" s="159"/>
      <c r="DB52" s="159"/>
      <c r="DC52" s="159"/>
      <c r="DD52" s="159"/>
      <c r="DE52" s="159"/>
      <c r="DF52" s="160"/>
      <c r="DG52" s="158">
        <v>14</v>
      </c>
      <c r="DH52" s="159"/>
      <c r="DI52" s="159"/>
      <c r="DJ52" s="159"/>
      <c r="DK52" s="159"/>
      <c r="DL52" s="159"/>
      <c r="DM52" s="159"/>
      <c r="DN52" s="160"/>
      <c r="DO52" s="361">
        <v>15</v>
      </c>
      <c r="DP52" s="362"/>
      <c r="DQ52" s="362"/>
      <c r="DR52" s="362"/>
      <c r="DS52" s="362"/>
      <c r="DT52" s="362"/>
      <c r="DU52" s="362"/>
      <c r="DV52" s="362"/>
      <c r="DW52" s="363"/>
      <c r="DX52" s="158">
        <v>16</v>
      </c>
      <c r="DY52" s="159"/>
      <c r="DZ52" s="159"/>
      <c r="EA52" s="159"/>
      <c r="EB52" s="159"/>
      <c r="EC52" s="159"/>
      <c r="ED52" s="159"/>
      <c r="EE52" s="160"/>
      <c r="EF52" s="361">
        <v>17</v>
      </c>
      <c r="EG52" s="362"/>
      <c r="EH52" s="362"/>
      <c r="EI52" s="362"/>
      <c r="EJ52" s="362"/>
      <c r="EK52" s="362"/>
      <c r="EL52" s="362"/>
      <c r="EM52" s="363"/>
      <c r="EN52" s="361">
        <v>18</v>
      </c>
      <c r="EO52" s="362"/>
      <c r="EP52" s="362"/>
      <c r="EQ52" s="362"/>
      <c r="ER52" s="362"/>
      <c r="ES52" s="362"/>
      <c r="ET52" s="362"/>
      <c r="EU52" s="363"/>
      <c r="EV52" s="361">
        <v>19</v>
      </c>
      <c r="EW52" s="362"/>
      <c r="EX52" s="362"/>
      <c r="EY52" s="362"/>
      <c r="EZ52" s="362"/>
      <c r="FA52" s="362"/>
      <c r="FB52" s="362"/>
      <c r="FC52" s="363"/>
      <c r="FD52" s="361">
        <v>20</v>
      </c>
      <c r="FE52" s="362"/>
      <c r="FF52" s="362"/>
      <c r="FG52" s="362"/>
      <c r="FH52" s="362"/>
      <c r="FI52" s="362"/>
      <c r="FJ52" s="362"/>
      <c r="FK52" s="363"/>
    </row>
    <row r="53" spans="1:167" ht="51.75" customHeight="1" x14ac:dyDescent="0.25">
      <c r="A53" s="147" t="s">
        <v>232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364" t="s">
        <v>178</v>
      </c>
      <c r="T53" s="364"/>
      <c r="U53" s="364"/>
      <c r="V53" s="364"/>
      <c r="W53" s="364"/>
      <c r="X53" s="364"/>
      <c r="Y53" s="365">
        <f t="shared" ref="Y53:Y76" si="8">AL53+BC53+DO53</f>
        <v>52908763.890000001</v>
      </c>
      <c r="Z53" s="365"/>
      <c r="AA53" s="365"/>
      <c r="AB53" s="365"/>
      <c r="AC53" s="365"/>
      <c r="AD53" s="365"/>
      <c r="AE53" s="365"/>
      <c r="AF53" s="359">
        <f t="shared" ref="AF53:AF76" si="9">Y53/Y$88*100</f>
        <v>63.412213792708918</v>
      </c>
      <c r="AG53" s="359"/>
      <c r="AH53" s="359"/>
      <c r="AI53" s="359"/>
      <c r="AJ53" s="359"/>
      <c r="AK53" s="359"/>
      <c r="AL53" s="365">
        <v>52738396.460000001</v>
      </c>
      <c r="AM53" s="365"/>
      <c r="AN53" s="365"/>
      <c r="AO53" s="365"/>
      <c r="AP53" s="365"/>
      <c r="AQ53" s="365"/>
      <c r="AR53" s="365"/>
      <c r="AS53" s="365"/>
      <c r="AT53" s="365"/>
      <c r="AU53" s="359">
        <f>AL53/$Y$88*100</f>
        <v>63.208025013758515</v>
      </c>
      <c r="AV53" s="359"/>
      <c r="AW53" s="359"/>
      <c r="AX53" s="359"/>
      <c r="AY53" s="359"/>
      <c r="AZ53" s="359"/>
      <c r="BA53" s="359"/>
      <c r="BB53" s="359"/>
      <c r="BC53" s="360"/>
      <c r="BD53" s="360"/>
      <c r="BE53" s="360"/>
      <c r="BF53" s="360"/>
      <c r="BG53" s="360"/>
      <c r="BH53" s="360"/>
      <c r="BI53" s="360"/>
      <c r="BJ53" s="359">
        <f>BC53/$Y$88*100</f>
        <v>0</v>
      </c>
      <c r="BK53" s="359"/>
      <c r="BL53" s="359"/>
      <c r="BM53" s="359"/>
      <c r="BN53" s="359"/>
      <c r="BO53" s="359"/>
      <c r="BP53" s="359"/>
      <c r="BQ53" s="359"/>
      <c r="BR53" s="365"/>
      <c r="BS53" s="365"/>
      <c r="BT53" s="365"/>
      <c r="BU53" s="365"/>
      <c r="BV53" s="365"/>
      <c r="BW53" s="365"/>
      <c r="BX53" s="365"/>
      <c r="BY53" s="365"/>
      <c r="BZ53" s="369"/>
      <c r="CA53" s="369"/>
      <c r="CB53" s="369"/>
      <c r="CC53" s="369"/>
      <c r="CD53" s="369"/>
      <c r="CE53" s="369"/>
      <c r="CF53" s="369"/>
      <c r="CG53" s="369"/>
      <c r="CH53" s="365"/>
      <c r="CI53" s="365"/>
      <c r="CJ53" s="365"/>
      <c r="CK53" s="365"/>
      <c r="CL53" s="365"/>
      <c r="CM53" s="365"/>
      <c r="CN53" s="365"/>
      <c r="CO53" s="365"/>
      <c r="CP53" s="365"/>
      <c r="CQ53" s="365"/>
      <c r="CR53" s="365"/>
      <c r="CS53" s="365"/>
      <c r="CT53" s="365"/>
      <c r="CU53" s="365"/>
      <c r="CV53" s="365"/>
      <c r="CW53" s="365"/>
      <c r="CX53" s="365"/>
      <c r="CY53" s="365"/>
      <c r="CZ53" s="365"/>
      <c r="DA53" s="365"/>
      <c r="DB53" s="365"/>
      <c r="DC53" s="365"/>
      <c r="DD53" s="365"/>
      <c r="DE53" s="365"/>
      <c r="DF53" s="365"/>
      <c r="DG53" s="365"/>
      <c r="DH53" s="365"/>
      <c r="DI53" s="365"/>
      <c r="DJ53" s="365"/>
      <c r="DK53" s="365"/>
      <c r="DL53" s="365"/>
      <c r="DM53" s="365"/>
      <c r="DN53" s="365"/>
      <c r="DO53" s="365">
        <v>170367.43</v>
      </c>
      <c r="DP53" s="365"/>
      <c r="DQ53" s="365"/>
      <c r="DR53" s="365"/>
      <c r="DS53" s="365"/>
      <c r="DT53" s="365"/>
      <c r="DU53" s="365"/>
      <c r="DV53" s="365"/>
      <c r="DW53" s="365"/>
      <c r="DX53" s="359">
        <f>DO53/$Y$88*100</f>
        <v>0.20418877895040483</v>
      </c>
      <c r="DY53" s="359"/>
      <c r="DZ53" s="359"/>
      <c r="EA53" s="359"/>
      <c r="EB53" s="359"/>
      <c r="EC53" s="359"/>
      <c r="ED53" s="359"/>
      <c r="EE53" s="359"/>
      <c r="EF53" s="369"/>
      <c r="EG53" s="369"/>
      <c r="EH53" s="369"/>
      <c r="EI53" s="369"/>
      <c r="EJ53" s="369"/>
      <c r="EK53" s="369"/>
      <c r="EL53" s="369"/>
      <c r="EM53" s="369"/>
      <c r="EN53" s="369"/>
      <c r="EO53" s="369"/>
      <c r="EP53" s="369"/>
      <c r="EQ53" s="369"/>
      <c r="ER53" s="369"/>
      <c r="ES53" s="369"/>
      <c r="ET53" s="369"/>
      <c r="EU53" s="369"/>
      <c r="EV53" s="369"/>
      <c r="EW53" s="369"/>
      <c r="EX53" s="369"/>
      <c r="EY53" s="369"/>
      <c r="EZ53" s="369"/>
      <c r="FA53" s="369"/>
      <c r="FB53" s="369"/>
      <c r="FC53" s="369"/>
      <c r="FD53" s="369"/>
      <c r="FE53" s="369"/>
      <c r="FF53" s="369"/>
      <c r="FG53" s="369"/>
      <c r="FH53" s="369"/>
      <c r="FI53" s="369"/>
      <c r="FJ53" s="369"/>
      <c r="FK53" s="369"/>
    </row>
    <row r="54" spans="1:167" ht="51.75" customHeight="1" x14ac:dyDescent="0.25">
      <c r="A54" s="147" t="s">
        <v>233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364" t="s">
        <v>180</v>
      </c>
      <c r="T54" s="364"/>
      <c r="U54" s="364"/>
      <c r="V54" s="364"/>
      <c r="W54" s="364"/>
      <c r="X54" s="364"/>
      <c r="Y54" s="365">
        <f t="shared" si="8"/>
        <v>15861158.630000001</v>
      </c>
      <c r="Z54" s="365"/>
      <c r="AA54" s="365"/>
      <c r="AB54" s="365"/>
      <c r="AC54" s="365"/>
      <c r="AD54" s="365"/>
      <c r="AE54" s="365"/>
      <c r="AF54" s="359">
        <f t="shared" si="9"/>
        <v>19.009916469353186</v>
      </c>
      <c r="AG54" s="359"/>
      <c r="AH54" s="359"/>
      <c r="AI54" s="359"/>
      <c r="AJ54" s="359"/>
      <c r="AK54" s="359"/>
      <c r="AL54" s="365">
        <v>15809707.630000001</v>
      </c>
      <c r="AM54" s="365"/>
      <c r="AN54" s="365"/>
      <c r="AO54" s="365"/>
      <c r="AP54" s="365"/>
      <c r="AQ54" s="365"/>
      <c r="AR54" s="365"/>
      <c r="AS54" s="365"/>
      <c r="AT54" s="365"/>
      <c r="AU54" s="359">
        <f t="shared" ref="AU54:AU76" si="10">AL54/$Y$88*100</f>
        <v>18.948251414795649</v>
      </c>
      <c r="AV54" s="359"/>
      <c r="AW54" s="359"/>
      <c r="AX54" s="359"/>
      <c r="AY54" s="359"/>
      <c r="AZ54" s="359"/>
      <c r="BA54" s="359"/>
      <c r="BB54" s="359"/>
      <c r="BC54" s="369"/>
      <c r="BD54" s="369"/>
      <c r="BE54" s="369"/>
      <c r="BF54" s="369"/>
      <c r="BG54" s="369"/>
      <c r="BH54" s="369"/>
      <c r="BI54" s="369"/>
      <c r="BJ54" s="359">
        <f t="shared" ref="BJ54:BJ75" si="11">BC54/$Y$88*100</f>
        <v>0</v>
      </c>
      <c r="BK54" s="359"/>
      <c r="BL54" s="359"/>
      <c r="BM54" s="359"/>
      <c r="BN54" s="359"/>
      <c r="BO54" s="359"/>
      <c r="BP54" s="359"/>
      <c r="BQ54" s="359"/>
      <c r="BR54" s="365"/>
      <c r="BS54" s="365"/>
      <c r="BT54" s="365"/>
      <c r="BU54" s="365"/>
      <c r="BV54" s="365"/>
      <c r="BW54" s="365"/>
      <c r="BX54" s="365"/>
      <c r="BY54" s="365"/>
      <c r="BZ54" s="369"/>
      <c r="CA54" s="369"/>
      <c r="CB54" s="369"/>
      <c r="CC54" s="369"/>
      <c r="CD54" s="369"/>
      <c r="CE54" s="369"/>
      <c r="CF54" s="369"/>
      <c r="CG54" s="369"/>
      <c r="CH54" s="365"/>
      <c r="CI54" s="365"/>
      <c r="CJ54" s="365"/>
      <c r="CK54" s="365"/>
      <c r="CL54" s="365"/>
      <c r="CM54" s="365"/>
      <c r="CN54" s="365"/>
      <c r="CO54" s="365"/>
      <c r="CP54" s="365"/>
      <c r="CQ54" s="365"/>
      <c r="CR54" s="365"/>
      <c r="CS54" s="365"/>
      <c r="CT54" s="365"/>
      <c r="CU54" s="365"/>
      <c r="CV54" s="365"/>
      <c r="CW54" s="365"/>
      <c r="CX54" s="365"/>
      <c r="CY54" s="365"/>
      <c r="CZ54" s="365"/>
      <c r="DA54" s="365"/>
      <c r="DB54" s="365"/>
      <c r="DC54" s="365"/>
      <c r="DD54" s="365"/>
      <c r="DE54" s="365"/>
      <c r="DF54" s="365"/>
      <c r="DG54" s="365"/>
      <c r="DH54" s="365"/>
      <c r="DI54" s="365"/>
      <c r="DJ54" s="365"/>
      <c r="DK54" s="365"/>
      <c r="DL54" s="365"/>
      <c r="DM54" s="365"/>
      <c r="DN54" s="365"/>
      <c r="DO54" s="365">
        <v>51451</v>
      </c>
      <c r="DP54" s="365"/>
      <c r="DQ54" s="365"/>
      <c r="DR54" s="365"/>
      <c r="DS54" s="365"/>
      <c r="DT54" s="365"/>
      <c r="DU54" s="365"/>
      <c r="DV54" s="365"/>
      <c r="DW54" s="365"/>
      <c r="DX54" s="359">
        <f t="shared" ref="DX54:DX76" si="12">DO54/$Y$88*100</f>
        <v>6.1665054557536486E-2</v>
      </c>
      <c r="DY54" s="359"/>
      <c r="DZ54" s="359"/>
      <c r="EA54" s="359"/>
      <c r="EB54" s="359"/>
      <c r="EC54" s="359"/>
      <c r="ED54" s="359"/>
      <c r="EE54" s="359"/>
      <c r="EF54" s="369"/>
      <c r="EG54" s="369"/>
      <c r="EH54" s="369"/>
      <c r="EI54" s="369"/>
      <c r="EJ54" s="369"/>
      <c r="EK54" s="369"/>
      <c r="EL54" s="369"/>
      <c r="EM54" s="369"/>
      <c r="EN54" s="369"/>
      <c r="EO54" s="369"/>
      <c r="EP54" s="369"/>
      <c r="EQ54" s="369"/>
      <c r="ER54" s="369"/>
      <c r="ES54" s="369"/>
      <c r="ET54" s="369"/>
      <c r="EU54" s="369"/>
      <c r="EV54" s="369"/>
      <c r="EW54" s="369"/>
      <c r="EX54" s="369"/>
      <c r="EY54" s="369"/>
      <c r="EZ54" s="369"/>
      <c r="FA54" s="369"/>
      <c r="FB54" s="369"/>
      <c r="FC54" s="369"/>
      <c r="FD54" s="369"/>
      <c r="FE54" s="369"/>
      <c r="FF54" s="369"/>
      <c r="FG54" s="369"/>
      <c r="FH54" s="369"/>
      <c r="FI54" s="369"/>
      <c r="FJ54" s="369"/>
      <c r="FK54" s="369"/>
    </row>
    <row r="55" spans="1:167" ht="39" customHeight="1" x14ac:dyDescent="0.25">
      <c r="A55" s="216" t="s">
        <v>234</v>
      </c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364" t="s">
        <v>182</v>
      </c>
      <c r="T55" s="364"/>
      <c r="U55" s="364"/>
      <c r="V55" s="364"/>
      <c r="W55" s="364"/>
      <c r="X55" s="364"/>
      <c r="Y55" s="365">
        <f t="shared" si="8"/>
        <v>14427993.050000003</v>
      </c>
      <c r="Z55" s="365"/>
      <c r="AA55" s="365"/>
      <c r="AB55" s="365"/>
      <c r="AC55" s="365"/>
      <c r="AD55" s="365"/>
      <c r="AE55" s="365"/>
      <c r="AF55" s="359">
        <f t="shared" si="9"/>
        <v>17.29223880165609</v>
      </c>
      <c r="AG55" s="359"/>
      <c r="AH55" s="359"/>
      <c r="AI55" s="359"/>
      <c r="AJ55" s="359"/>
      <c r="AK55" s="359"/>
      <c r="AL55" s="365">
        <f>SUM(AL56:AT65)</f>
        <v>13464950.530000001</v>
      </c>
      <c r="AM55" s="365"/>
      <c r="AN55" s="365"/>
      <c r="AO55" s="365"/>
      <c r="AP55" s="365"/>
      <c r="AQ55" s="365"/>
      <c r="AR55" s="365"/>
      <c r="AS55" s="365"/>
      <c r="AT55" s="365"/>
      <c r="AU55" s="359">
        <f t="shared" si="10"/>
        <v>16.138013042447767</v>
      </c>
      <c r="AV55" s="359"/>
      <c r="AW55" s="359"/>
      <c r="AX55" s="359"/>
      <c r="AY55" s="359"/>
      <c r="AZ55" s="359"/>
      <c r="BA55" s="359"/>
      <c r="BB55" s="359"/>
      <c r="BC55" s="365">
        <f>SUM(BC56:BI65)</f>
        <v>428548.8</v>
      </c>
      <c r="BD55" s="365"/>
      <c r="BE55" s="365"/>
      <c r="BF55" s="365"/>
      <c r="BG55" s="365"/>
      <c r="BH55" s="365"/>
      <c r="BI55" s="365"/>
      <c r="BJ55" s="359">
        <f t="shared" si="11"/>
        <v>0.5136243247471729</v>
      </c>
      <c r="BK55" s="359"/>
      <c r="BL55" s="359"/>
      <c r="BM55" s="359"/>
      <c r="BN55" s="359"/>
      <c r="BO55" s="359"/>
      <c r="BP55" s="359"/>
      <c r="BQ55" s="359"/>
      <c r="BR55" s="365"/>
      <c r="BS55" s="365"/>
      <c r="BT55" s="365"/>
      <c r="BU55" s="365"/>
      <c r="BV55" s="365"/>
      <c r="BW55" s="365"/>
      <c r="BX55" s="365"/>
      <c r="BY55" s="365"/>
      <c r="BZ55" s="366"/>
      <c r="CA55" s="366"/>
      <c r="CB55" s="366"/>
      <c r="CC55" s="366"/>
      <c r="CD55" s="366"/>
      <c r="CE55" s="366"/>
      <c r="CF55" s="366"/>
      <c r="CG55" s="366"/>
      <c r="CH55" s="365"/>
      <c r="CI55" s="365"/>
      <c r="CJ55" s="365"/>
      <c r="CK55" s="365"/>
      <c r="CL55" s="365"/>
      <c r="CM55" s="365"/>
      <c r="CN55" s="365"/>
      <c r="CO55" s="365"/>
      <c r="CP55" s="367"/>
      <c r="CQ55" s="367"/>
      <c r="CR55" s="367"/>
      <c r="CS55" s="367"/>
      <c r="CT55" s="367"/>
      <c r="CU55" s="367"/>
      <c r="CV55" s="367"/>
      <c r="CW55" s="367"/>
      <c r="CX55" s="365"/>
      <c r="CY55" s="365"/>
      <c r="CZ55" s="365"/>
      <c r="DA55" s="365"/>
      <c r="DB55" s="365"/>
      <c r="DC55" s="365"/>
      <c r="DD55" s="365"/>
      <c r="DE55" s="365"/>
      <c r="DF55" s="365"/>
      <c r="DG55" s="367"/>
      <c r="DH55" s="367"/>
      <c r="DI55" s="367"/>
      <c r="DJ55" s="367"/>
      <c r="DK55" s="367"/>
      <c r="DL55" s="367"/>
      <c r="DM55" s="367"/>
      <c r="DN55" s="367"/>
      <c r="DO55" s="365">
        <f>SUM(DO56:DW65)</f>
        <v>534493.72</v>
      </c>
      <c r="DP55" s="365"/>
      <c r="DQ55" s="365"/>
      <c r="DR55" s="365"/>
      <c r="DS55" s="365"/>
      <c r="DT55" s="365"/>
      <c r="DU55" s="365"/>
      <c r="DV55" s="365"/>
      <c r="DW55" s="365"/>
      <c r="DX55" s="359">
        <f t="shared" si="12"/>
        <v>0.64060143446115003</v>
      </c>
      <c r="DY55" s="359"/>
      <c r="DZ55" s="359"/>
      <c r="EA55" s="359"/>
      <c r="EB55" s="359"/>
      <c r="EC55" s="359"/>
      <c r="ED55" s="359"/>
      <c r="EE55" s="359"/>
      <c r="EF55" s="365"/>
      <c r="EG55" s="365"/>
      <c r="EH55" s="365"/>
      <c r="EI55" s="365"/>
      <c r="EJ55" s="365"/>
      <c r="EK55" s="365"/>
      <c r="EL55" s="365"/>
      <c r="EM55" s="365"/>
      <c r="EN55" s="368"/>
      <c r="EO55" s="368"/>
      <c r="EP55" s="368"/>
      <c r="EQ55" s="368"/>
      <c r="ER55" s="368"/>
      <c r="ES55" s="368"/>
      <c r="ET55" s="368"/>
      <c r="EU55" s="368"/>
      <c r="EV55" s="365"/>
      <c r="EW55" s="365"/>
      <c r="EX55" s="365"/>
      <c r="EY55" s="365"/>
      <c r="EZ55" s="365"/>
      <c r="FA55" s="365"/>
      <c r="FB55" s="365"/>
      <c r="FC55" s="365"/>
      <c r="FD55" s="368"/>
      <c r="FE55" s="368"/>
      <c r="FF55" s="368"/>
      <c r="FG55" s="368"/>
      <c r="FH55" s="368"/>
      <c r="FI55" s="368"/>
      <c r="FJ55" s="368"/>
      <c r="FK55" s="368"/>
    </row>
    <row r="56" spans="1:167" ht="27.75" customHeight="1" x14ac:dyDescent="0.25">
      <c r="A56" s="178" t="s">
        <v>235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364" t="s">
        <v>236</v>
      </c>
      <c r="T56" s="364"/>
      <c r="U56" s="364"/>
      <c r="V56" s="364"/>
      <c r="W56" s="364"/>
      <c r="X56" s="364"/>
      <c r="Y56" s="365">
        <f t="shared" si="8"/>
        <v>38707.199999999997</v>
      </c>
      <c r="Z56" s="365"/>
      <c r="AA56" s="365"/>
      <c r="AB56" s="365"/>
      <c r="AC56" s="365"/>
      <c r="AD56" s="365"/>
      <c r="AE56" s="365"/>
      <c r="AF56" s="359">
        <f t="shared" si="9"/>
        <v>4.639135487686296E-2</v>
      </c>
      <c r="AG56" s="359"/>
      <c r="AH56" s="359"/>
      <c r="AI56" s="359"/>
      <c r="AJ56" s="359"/>
      <c r="AK56" s="359"/>
      <c r="AL56" s="365">
        <v>38707.199999999997</v>
      </c>
      <c r="AM56" s="365"/>
      <c r="AN56" s="365"/>
      <c r="AO56" s="365"/>
      <c r="AP56" s="365"/>
      <c r="AQ56" s="365"/>
      <c r="AR56" s="365"/>
      <c r="AS56" s="365"/>
      <c r="AT56" s="365"/>
      <c r="AU56" s="359">
        <f t="shared" si="10"/>
        <v>4.639135487686296E-2</v>
      </c>
      <c r="AV56" s="359"/>
      <c r="AW56" s="359"/>
      <c r="AX56" s="359"/>
      <c r="AY56" s="359"/>
      <c r="AZ56" s="359"/>
      <c r="BA56" s="359"/>
      <c r="BB56" s="359"/>
      <c r="BC56" s="369"/>
      <c r="BD56" s="369"/>
      <c r="BE56" s="369"/>
      <c r="BF56" s="369"/>
      <c r="BG56" s="369"/>
      <c r="BH56" s="369"/>
      <c r="BI56" s="369"/>
      <c r="BJ56" s="359">
        <f t="shared" si="11"/>
        <v>0</v>
      </c>
      <c r="BK56" s="359"/>
      <c r="BL56" s="359"/>
      <c r="BM56" s="359"/>
      <c r="BN56" s="359"/>
      <c r="BO56" s="359"/>
      <c r="BP56" s="359"/>
      <c r="BQ56" s="359"/>
      <c r="BR56" s="365"/>
      <c r="BS56" s="365"/>
      <c r="BT56" s="365"/>
      <c r="BU56" s="365"/>
      <c r="BV56" s="365"/>
      <c r="BW56" s="365"/>
      <c r="BX56" s="365"/>
      <c r="BY56" s="365"/>
      <c r="BZ56" s="369"/>
      <c r="CA56" s="369"/>
      <c r="CB56" s="369"/>
      <c r="CC56" s="369"/>
      <c r="CD56" s="369"/>
      <c r="CE56" s="369"/>
      <c r="CF56" s="369"/>
      <c r="CG56" s="369"/>
      <c r="CH56" s="365"/>
      <c r="CI56" s="365"/>
      <c r="CJ56" s="365"/>
      <c r="CK56" s="365"/>
      <c r="CL56" s="365"/>
      <c r="CM56" s="365"/>
      <c r="CN56" s="365"/>
      <c r="CO56" s="365"/>
      <c r="CP56" s="365"/>
      <c r="CQ56" s="365"/>
      <c r="CR56" s="365"/>
      <c r="CS56" s="365"/>
      <c r="CT56" s="365"/>
      <c r="CU56" s="365"/>
      <c r="CV56" s="365"/>
      <c r="CW56" s="365"/>
      <c r="CX56" s="365"/>
      <c r="CY56" s="365"/>
      <c r="CZ56" s="365"/>
      <c r="DA56" s="365"/>
      <c r="DB56" s="365"/>
      <c r="DC56" s="365"/>
      <c r="DD56" s="365"/>
      <c r="DE56" s="365"/>
      <c r="DF56" s="365"/>
      <c r="DG56" s="365"/>
      <c r="DH56" s="365"/>
      <c r="DI56" s="365"/>
      <c r="DJ56" s="365"/>
      <c r="DK56" s="365"/>
      <c r="DL56" s="365"/>
      <c r="DM56" s="365"/>
      <c r="DN56" s="365"/>
      <c r="DO56" s="365"/>
      <c r="DP56" s="365"/>
      <c r="DQ56" s="365"/>
      <c r="DR56" s="365"/>
      <c r="DS56" s="365"/>
      <c r="DT56" s="365"/>
      <c r="DU56" s="365"/>
      <c r="DV56" s="365"/>
      <c r="DW56" s="365"/>
      <c r="DX56" s="359">
        <f t="shared" si="12"/>
        <v>0</v>
      </c>
      <c r="DY56" s="359"/>
      <c r="DZ56" s="359"/>
      <c r="EA56" s="359"/>
      <c r="EB56" s="359"/>
      <c r="EC56" s="359"/>
      <c r="ED56" s="359"/>
      <c r="EE56" s="359"/>
      <c r="EF56" s="369"/>
      <c r="EG56" s="369"/>
      <c r="EH56" s="369"/>
      <c r="EI56" s="369"/>
      <c r="EJ56" s="369"/>
      <c r="EK56" s="369"/>
      <c r="EL56" s="369"/>
      <c r="EM56" s="369"/>
      <c r="EN56" s="369"/>
      <c r="EO56" s="369"/>
      <c r="EP56" s="369"/>
      <c r="EQ56" s="369"/>
      <c r="ER56" s="369"/>
      <c r="ES56" s="369"/>
      <c r="ET56" s="369"/>
      <c r="EU56" s="369"/>
      <c r="EV56" s="369"/>
      <c r="EW56" s="369"/>
      <c r="EX56" s="369"/>
      <c r="EY56" s="369"/>
      <c r="EZ56" s="369"/>
      <c r="FA56" s="369"/>
      <c r="FB56" s="369"/>
      <c r="FC56" s="369"/>
      <c r="FD56" s="369"/>
      <c r="FE56" s="369"/>
      <c r="FF56" s="369"/>
      <c r="FG56" s="369"/>
      <c r="FH56" s="369"/>
      <c r="FI56" s="369"/>
      <c r="FJ56" s="369"/>
      <c r="FK56" s="369"/>
    </row>
    <row r="57" spans="1:167" ht="26.25" customHeight="1" x14ac:dyDescent="0.25">
      <c r="A57" s="178" t="s">
        <v>237</v>
      </c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364" t="s">
        <v>238</v>
      </c>
      <c r="T57" s="364"/>
      <c r="U57" s="364"/>
      <c r="V57" s="364"/>
      <c r="W57" s="364"/>
      <c r="X57" s="364"/>
      <c r="Y57" s="365">
        <f t="shared" si="8"/>
        <v>0</v>
      </c>
      <c r="Z57" s="365"/>
      <c r="AA57" s="365"/>
      <c r="AB57" s="365"/>
      <c r="AC57" s="365"/>
      <c r="AD57" s="365"/>
      <c r="AE57" s="365"/>
      <c r="AF57" s="359">
        <f t="shared" si="9"/>
        <v>0</v>
      </c>
      <c r="AG57" s="359"/>
      <c r="AH57" s="359"/>
      <c r="AI57" s="359"/>
      <c r="AJ57" s="359"/>
      <c r="AK57" s="359"/>
      <c r="AL57" s="365"/>
      <c r="AM57" s="365"/>
      <c r="AN57" s="365"/>
      <c r="AO57" s="365"/>
      <c r="AP57" s="365"/>
      <c r="AQ57" s="365"/>
      <c r="AR57" s="365"/>
      <c r="AS57" s="365"/>
      <c r="AT57" s="365"/>
      <c r="AU57" s="359">
        <f t="shared" si="10"/>
        <v>0</v>
      </c>
      <c r="AV57" s="359"/>
      <c r="AW57" s="359"/>
      <c r="AX57" s="359"/>
      <c r="AY57" s="359"/>
      <c r="AZ57" s="359"/>
      <c r="BA57" s="359"/>
      <c r="BB57" s="359"/>
      <c r="BC57" s="369"/>
      <c r="BD57" s="369"/>
      <c r="BE57" s="369"/>
      <c r="BF57" s="369"/>
      <c r="BG57" s="369"/>
      <c r="BH57" s="369"/>
      <c r="BI57" s="369"/>
      <c r="BJ57" s="359">
        <f t="shared" si="11"/>
        <v>0</v>
      </c>
      <c r="BK57" s="359"/>
      <c r="BL57" s="359"/>
      <c r="BM57" s="359"/>
      <c r="BN57" s="359"/>
      <c r="BO57" s="359"/>
      <c r="BP57" s="359"/>
      <c r="BQ57" s="359"/>
      <c r="BR57" s="365"/>
      <c r="BS57" s="365"/>
      <c r="BT57" s="365"/>
      <c r="BU57" s="365"/>
      <c r="BV57" s="365"/>
      <c r="BW57" s="365"/>
      <c r="BX57" s="365"/>
      <c r="BY57" s="365"/>
      <c r="BZ57" s="369"/>
      <c r="CA57" s="369"/>
      <c r="CB57" s="369"/>
      <c r="CC57" s="369"/>
      <c r="CD57" s="369"/>
      <c r="CE57" s="369"/>
      <c r="CF57" s="369"/>
      <c r="CG57" s="369"/>
      <c r="CH57" s="365"/>
      <c r="CI57" s="365"/>
      <c r="CJ57" s="365"/>
      <c r="CK57" s="365"/>
      <c r="CL57" s="365"/>
      <c r="CM57" s="365"/>
      <c r="CN57" s="365"/>
      <c r="CO57" s="365"/>
      <c r="CP57" s="365"/>
      <c r="CQ57" s="365"/>
      <c r="CR57" s="365"/>
      <c r="CS57" s="365"/>
      <c r="CT57" s="365"/>
      <c r="CU57" s="365"/>
      <c r="CV57" s="365"/>
      <c r="CW57" s="365"/>
      <c r="CX57" s="365"/>
      <c r="CY57" s="365"/>
      <c r="CZ57" s="365"/>
      <c r="DA57" s="365"/>
      <c r="DB57" s="365"/>
      <c r="DC57" s="365"/>
      <c r="DD57" s="365"/>
      <c r="DE57" s="365"/>
      <c r="DF57" s="365"/>
      <c r="DG57" s="365"/>
      <c r="DH57" s="365"/>
      <c r="DI57" s="365"/>
      <c r="DJ57" s="365"/>
      <c r="DK57" s="365"/>
      <c r="DL57" s="365"/>
      <c r="DM57" s="365"/>
      <c r="DN57" s="365"/>
      <c r="DO57" s="365"/>
      <c r="DP57" s="365"/>
      <c r="DQ57" s="365"/>
      <c r="DR57" s="365"/>
      <c r="DS57" s="365"/>
      <c r="DT57" s="365"/>
      <c r="DU57" s="365"/>
      <c r="DV57" s="365"/>
      <c r="DW57" s="365"/>
      <c r="DX57" s="359">
        <f t="shared" si="12"/>
        <v>0</v>
      </c>
      <c r="DY57" s="359"/>
      <c r="DZ57" s="359"/>
      <c r="EA57" s="359"/>
      <c r="EB57" s="359"/>
      <c r="EC57" s="359"/>
      <c r="ED57" s="359"/>
      <c r="EE57" s="359"/>
      <c r="EF57" s="369"/>
      <c r="EG57" s="369"/>
      <c r="EH57" s="369"/>
      <c r="EI57" s="369"/>
      <c r="EJ57" s="369"/>
      <c r="EK57" s="369"/>
      <c r="EL57" s="369"/>
      <c r="EM57" s="369"/>
      <c r="EN57" s="369"/>
      <c r="EO57" s="369"/>
      <c r="EP57" s="369"/>
      <c r="EQ57" s="369"/>
      <c r="ER57" s="369"/>
      <c r="ES57" s="369"/>
      <c r="ET57" s="369"/>
      <c r="EU57" s="369"/>
      <c r="EV57" s="369"/>
      <c r="EW57" s="369"/>
      <c r="EX57" s="369"/>
      <c r="EY57" s="369"/>
      <c r="EZ57" s="369"/>
      <c r="FA57" s="369"/>
      <c r="FB57" s="369"/>
      <c r="FC57" s="369"/>
      <c r="FD57" s="369"/>
      <c r="FE57" s="369"/>
      <c r="FF57" s="369"/>
      <c r="FG57" s="369"/>
      <c r="FH57" s="369"/>
      <c r="FI57" s="369"/>
      <c r="FJ57" s="369"/>
      <c r="FK57" s="369"/>
    </row>
    <row r="58" spans="1:167" ht="24.75" customHeight="1" x14ac:dyDescent="0.25">
      <c r="A58" s="178" t="s">
        <v>94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364" t="s">
        <v>239</v>
      </c>
      <c r="T58" s="364"/>
      <c r="U58" s="364"/>
      <c r="V58" s="364"/>
      <c r="W58" s="364"/>
      <c r="X58" s="364"/>
      <c r="Y58" s="365">
        <f t="shared" si="8"/>
        <v>3937612.11</v>
      </c>
      <c r="Z58" s="365"/>
      <c r="AA58" s="365"/>
      <c r="AB58" s="365"/>
      <c r="AC58" s="365"/>
      <c r="AD58" s="365"/>
      <c r="AE58" s="365"/>
      <c r="AF58" s="359">
        <f t="shared" si="9"/>
        <v>4.7193070220125239</v>
      </c>
      <c r="AG58" s="359"/>
      <c r="AH58" s="359"/>
      <c r="AI58" s="359"/>
      <c r="AJ58" s="359"/>
      <c r="AK58" s="359"/>
      <c r="AL58" s="365">
        <v>3903771</v>
      </c>
      <c r="AM58" s="365"/>
      <c r="AN58" s="365"/>
      <c r="AO58" s="365"/>
      <c r="AP58" s="365"/>
      <c r="AQ58" s="365"/>
      <c r="AR58" s="365"/>
      <c r="AS58" s="365"/>
      <c r="AT58" s="365"/>
      <c r="AU58" s="359">
        <f t="shared" si="10"/>
        <v>4.6787477735151652</v>
      </c>
      <c r="AV58" s="359"/>
      <c r="AW58" s="359"/>
      <c r="AX58" s="359"/>
      <c r="AY58" s="359"/>
      <c r="AZ58" s="359"/>
      <c r="BA58" s="359"/>
      <c r="BB58" s="359"/>
      <c r="BC58" s="369"/>
      <c r="BD58" s="369"/>
      <c r="BE58" s="369"/>
      <c r="BF58" s="369"/>
      <c r="BG58" s="369"/>
      <c r="BH58" s="369"/>
      <c r="BI58" s="369"/>
      <c r="BJ58" s="359">
        <f t="shared" si="11"/>
        <v>0</v>
      </c>
      <c r="BK58" s="359"/>
      <c r="BL58" s="359"/>
      <c r="BM58" s="359"/>
      <c r="BN58" s="359"/>
      <c r="BO58" s="359"/>
      <c r="BP58" s="359"/>
      <c r="BQ58" s="359"/>
      <c r="BR58" s="365"/>
      <c r="BS58" s="365"/>
      <c r="BT58" s="365"/>
      <c r="BU58" s="365"/>
      <c r="BV58" s="365"/>
      <c r="BW58" s="365"/>
      <c r="BX58" s="365"/>
      <c r="BY58" s="365"/>
      <c r="BZ58" s="369"/>
      <c r="CA58" s="369"/>
      <c r="CB58" s="369"/>
      <c r="CC58" s="369"/>
      <c r="CD58" s="369"/>
      <c r="CE58" s="369"/>
      <c r="CF58" s="369"/>
      <c r="CG58" s="369"/>
      <c r="CH58" s="365"/>
      <c r="CI58" s="365"/>
      <c r="CJ58" s="365"/>
      <c r="CK58" s="365"/>
      <c r="CL58" s="365"/>
      <c r="CM58" s="365"/>
      <c r="CN58" s="365"/>
      <c r="CO58" s="365"/>
      <c r="CP58" s="365"/>
      <c r="CQ58" s="365"/>
      <c r="CR58" s="365"/>
      <c r="CS58" s="365"/>
      <c r="CT58" s="365"/>
      <c r="CU58" s="365"/>
      <c r="CV58" s="365"/>
      <c r="CW58" s="365"/>
      <c r="CX58" s="365"/>
      <c r="CY58" s="365"/>
      <c r="CZ58" s="365"/>
      <c r="DA58" s="365"/>
      <c r="DB58" s="365"/>
      <c r="DC58" s="365"/>
      <c r="DD58" s="365"/>
      <c r="DE58" s="365"/>
      <c r="DF58" s="365"/>
      <c r="DG58" s="365"/>
      <c r="DH58" s="365"/>
      <c r="DI58" s="365"/>
      <c r="DJ58" s="365"/>
      <c r="DK58" s="365"/>
      <c r="DL58" s="365"/>
      <c r="DM58" s="365"/>
      <c r="DN58" s="365"/>
      <c r="DO58" s="365">
        <v>33841.11</v>
      </c>
      <c r="DP58" s="365"/>
      <c r="DQ58" s="365"/>
      <c r="DR58" s="365"/>
      <c r="DS58" s="365"/>
      <c r="DT58" s="365"/>
      <c r="DU58" s="365"/>
      <c r="DV58" s="365"/>
      <c r="DW58" s="365"/>
      <c r="DX58" s="359">
        <f t="shared" si="12"/>
        <v>4.0559248497358528E-2</v>
      </c>
      <c r="DY58" s="359"/>
      <c r="DZ58" s="359"/>
      <c r="EA58" s="359"/>
      <c r="EB58" s="359"/>
      <c r="EC58" s="359"/>
      <c r="ED58" s="359"/>
      <c r="EE58" s="359"/>
      <c r="EF58" s="369"/>
      <c r="EG58" s="369"/>
      <c r="EH58" s="369"/>
      <c r="EI58" s="369"/>
      <c r="EJ58" s="369"/>
      <c r="EK58" s="369"/>
      <c r="EL58" s="369"/>
      <c r="EM58" s="369"/>
      <c r="EN58" s="369"/>
      <c r="EO58" s="369"/>
      <c r="EP58" s="369"/>
      <c r="EQ58" s="369"/>
      <c r="ER58" s="369"/>
      <c r="ES58" s="369"/>
      <c r="ET58" s="369"/>
      <c r="EU58" s="369"/>
      <c r="EV58" s="369"/>
      <c r="EW58" s="369"/>
      <c r="EX58" s="369"/>
      <c r="EY58" s="369"/>
      <c r="EZ58" s="369"/>
      <c r="FA58" s="369"/>
      <c r="FB58" s="369"/>
      <c r="FC58" s="369"/>
      <c r="FD58" s="369"/>
      <c r="FE58" s="369"/>
      <c r="FF58" s="369"/>
      <c r="FG58" s="369"/>
      <c r="FH58" s="369"/>
      <c r="FI58" s="369"/>
      <c r="FJ58" s="369"/>
      <c r="FK58" s="369"/>
    </row>
    <row r="59" spans="1:167" ht="39" customHeight="1" x14ac:dyDescent="0.25">
      <c r="A59" s="178" t="s">
        <v>240</v>
      </c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364" t="s">
        <v>241</v>
      </c>
      <c r="T59" s="364"/>
      <c r="U59" s="364"/>
      <c r="V59" s="364"/>
      <c r="W59" s="364"/>
      <c r="X59" s="364"/>
      <c r="Y59" s="365">
        <f t="shared" si="8"/>
        <v>0</v>
      </c>
      <c r="Z59" s="365"/>
      <c r="AA59" s="365"/>
      <c r="AB59" s="365"/>
      <c r="AC59" s="365"/>
      <c r="AD59" s="365"/>
      <c r="AE59" s="365"/>
      <c r="AF59" s="359">
        <f t="shared" si="9"/>
        <v>0</v>
      </c>
      <c r="AG59" s="359"/>
      <c r="AH59" s="359"/>
      <c r="AI59" s="359"/>
      <c r="AJ59" s="359"/>
      <c r="AK59" s="359"/>
      <c r="AL59" s="365"/>
      <c r="AM59" s="365"/>
      <c r="AN59" s="365"/>
      <c r="AO59" s="365"/>
      <c r="AP59" s="365"/>
      <c r="AQ59" s="365"/>
      <c r="AR59" s="365"/>
      <c r="AS59" s="365"/>
      <c r="AT59" s="365"/>
      <c r="AU59" s="359">
        <f t="shared" si="10"/>
        <v>0</v>
      </c>
      <c r="AV59" s="359"/>
      <c r="AW59" s="359"/>
      <c r="AX59" s="359"/>
      <c r="AY59" s="359"/>
      <c r="AZ59" s="359"/>
      <c r="BA59" s="359"/>
      <c r="BB59" s="359"/>
      <c r="BC59" s="369"/>
      <c r="BD59" s="369"/>
      <c r="BE59" s="369"/>
      <c r="BF59" s="369"/>
      <c r="BG59" s="369"/>
      <c r="BH59" s="369"/>
      <c r="BI59" s="369"/>
      <c r="BJ59" s="359">
        <f t="shared" si="11"/>
        <v>0</v>
      </c>
      <c r="BK59" s="359"/>
      <c r="BL59" s="359"/>
      <c r="BM59" s="359"/>
      <c r="BN59" s="359"/>
      <c r="BO59" s="359"/>
      <c r="BP59" s="359"/>
      <c r="BQ59" s="359"/>
      <c r="BR59" s="365"/>
      <c r="BS59" s="365"/>
      <c r="BT59" s="365"/>
      <c r="BU59" s="365"/>
      <c r="BV59" s="365"/>
      <c r="BW59" s="365"/>
      <c r="BX59" s="365"/>
      <c r="BY59" s="365"/>
      <c r="BZ59" s="369"/>
      <c r="CA59" s="369"/>
      <c r="CB59" s="369"/>
      <c r="CC59" s="369"/>
      <c r="CD59" s="369"/>
      <c r="CE59" s="369"/>
      <c r="CF59" s="369"/>
      <c r="CG59" s="369"/>
      <c r="CH59" s="365"/>
      <c r="CI59" s="365"/>
      <c r="CJ59" s="365"/>
      <c r="CK59" s="365"/>
      <c r="CL59" s="365"/>
      <c r="CM59" s="365"/>
      <c r="CN59" s="365"/>
      <c r="CO59" s="365"/>
      <c r="CP59" s="365"/>
      <c r="CQ59" s="365"/>
      <c r="CR59" s="365"/>
      <c r="CS59" s="365"/>
      <c r="CT59" s="365"/>
      <c r="CU59" s="365"/>
      <c r="CV59" s="365"/>
      <c r="CW59" s="365"/>
      <c r="CX59" s="365"/>
      <c r="CY59" s="365"/>
      <c r="CZ59" s="365"/>
      <c r="DA59" s="365"/>
      <c r="DB59" s="365"/>
      <c r="DC59" s="365"/>
      <c r="DD59" s="365"/>
      <c r="DE59" s="365"/>
      <c r="DF59" s="365"/>
      <c r="DG59" s="365"/>
      <c r="DH59" s="365"/>
      <c r="DI59" s="365"/>
      <c r="DJ59" s="365"/>
      <c r="DK59" s="365"/>
      <c r="DL59" s="365"/>
      <c r="DM59" s="365"/>
      <c r="DN59" s="365"/>
      <c r="DO59" s="365"/>
      <c r="DP59" s="365"/>
      <c r="DQ59" s="365"/>
      <c r="DR59" s="365"/>
      <c r="DS59" s="365"/>
      <c r="DT59" s="365"/>
      <c r="DU59" s="365"/>
      <c r="DV59" s="365"/>
      <c r="DW59" s="365"/>
      <c r="DX59" s="359">
        <f t="shared" si="12"/>
        <v>0</v>
      </c>
      <c r="DY59" s="359"/>
      <c r="DZ59" s="359"/>
      <c r="EA59" s="359"/>
      <c r="EB59" s="359"/>
      <c r="EC59" s="359"/>
      <c r="ED59" s="359"/>
      <c r="EE59" s="359"/>
      <c r="EF59" s="369"/>
      <c r="EG59" s="369"/>
      <c r="EH59" s="369"/>
      <c r="EI59" s="369"/>
      <c r="EJ59" s="369"/>
      <c r="EK59" s="369"/>
      <c r="EL59" s="369"/>
      <c r="EM59" s="369"/>
      <c r="EN59" s="369"/>
      <c r="EO59" s="369"/>
      <c r="EP59" s="369"/>
      <c r="EQ59" s="369"/>
      <c r="ER59" s="369"/>
      <c r="ES59" s="369"/>
      <c r="ET59" s="369"/>
      <c r="EU59" s="369"/>
      <c r="EV59" s="369"/>
      <c r="EW59" s="369"/>
      <c r="EX59" s="369"/>
      <c r="EY59" s="369"/>
      <c r="EZ59" s="369"/>
      <c r="FA59" s="369"/>
      <c r="FB59" s="369"/>
      <c r="FC59" s="369"/>
      <c r="FD59" s="369"/>
      <c r="FE59" s="369"/>
      <c r="FF59" s="369"/>
      <c r="FG59" s="369"/>
      <c r="FH59" s="369"/>
      <c r="FI59" s="369"/>
      <c r="FJ59" s="369"/>
      <c r="FK59" s="369"/>
    </row>
    <row r="60" spans="1:167" ht="38.25" customHeight="1" x14ac:dyDescent="0.25">
      <c r="A60" s="178" t="s">
        <v>242</v>
      </c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364" t="s">
        <v>243</v>
      </c>
      <c r="T60" s="364"/>
      <c r="U60" s="364"/>
      <c r="V60" s="364"/>
      <c r="W60" s="364"/>
      <c r="X60" s="364"/>
      <c r="Y60" s="365">
        <f t="shared" si="8"/>
        <v>3033338.08</v>
      </c>
      <c r="Z60" s="365"/>
      <c r="AA60" s="365"/>
      <c r="AB60" s="365"/>
      <c r="AC60" s="365"/>
      <c r="AD60" s="365"/>
      <c r="AE60" s="365"/>
      <c r="AF60" s="359">
        <f t="shared" si="9"/>
        <v>3.6355164757663214</v>
      </c>
      <c r="AG60" s="359"/>
      <c r="AH60" s="359"/>
      <c r="AI60" s="359"/>
      <c r="AJ60" s="359"/>
      <c r="AK60" s="359"/>
      <c r="AL60" s="365">
        <v>3031309.52</v>
      </c>
      <c r="AM60" s="365"/>
      <c r="AN60" s="365"/>
      <c r="AO60" s="365"/>
      <c r="AP60" s="365"/>
      <c r="AQ60" s="365"/>
      <c r="AR60" s="365"/>
      <c r="AS60" s="365"/>
      <c r="AT60" s="365"/>
      <c r="AU60" s="359">
        <f t="shared" si="10"/>
        <v>3.6330852059547869</v>
      </c>
      <c r="AV60" s="359"/>
      <c r="AW60" s="359"/>
      <c r="AX60" s="359"/>
      <c r="AY60" s="359"/>
      <c r="AZ60" s="359"/>
      <c r="BA60" s="359"/>
      <c r="BB60" s="359"/>
      <c r="BC60" s="369"/>
      <c r="BD60" s="369"/>
      <c r="BE60" s="369"/>
      <c r="BF60" s="369"/>
      <c r="BG60" s="369"/>
      <c r="BH60" s="369"/>
      <c r="BI60" s="369"/>
      <c r="BJ60" s="359">
        <f t="shared" si="11"/>
        <v>0</v>
      </c>
      <c r="BK60" s="359"/>
      <c r="BL60" s="359"/>
      <c r="BM60" s="359"/>
      <c r="BN60" s="359"/>
      <c r="BO60" s="359"/>
      <c r="BP60" s="359"/>
      <c r="BQ60" s="359"/>
      <c r="BR60" s="365"/>
      <c r="BS60" s="365"/>
      <c r="BT60" s="365"/>
      <c r="BU60" s="365"/>
      <c r="BV60" s="365"/>
      <c r="BW60" s="365"/>
      <c r="BX60" s="365"/>
      <c r="BY60" s="365"/>
      <c r="BZ60" s="369"/>
      <c r="CA60" s="369"/>
      <c r="CB60" s="369"/>
      <c r="CC60" s="369"/>
      <c r="CD60" s="369"/>
      <c r="CE60" s="369"/>
      <c r="CF60" s="369"/>
      <c r="CG60" s="369"/>
      <c r="CH60" s="365"/>
      <c r="CI60" s="365"/>
      <c r="CJ60" s="365"/>
      <c r="CK60" s="365"/>
      <c r="CL60" s="365"/>
      <c r="CM60" s="365"/>
      <c r="CN60" s="365"/>
      <c r="CO60" s="365"/>
      <c r="CP60" s="365"/>
      <c r="CQ60" s="365"/>
      <c r="CR60" s="365"/>
      <c r="CS60" s="365"/>
      <c r="CT60" s="365"/>
      <c r="CU60" s="365"/>
      <c r="CV60" s="365"/>
      <c r="CW60" s="365"/>
      <c r="CX60" s="365"/>
      <c r="CY60" s="365"/>
      <c r="CZ60" s="365"/>
      <c r="DA60" s="365"/>
      <c r="DB60" s="365"/>
      <c r="DC60" s="365"/>
      <c r="DD60" s="365"/>
      <c r="DE60" s="365"/>
      <c r="DF60" s="365"/>
      <c r="DG60" s="365"/>
      <c r="DH60" s="365"/>
      <c r="DI60" s="365"/>
      <c r="DJ60" s="365"/>
      <c r="DK60" s="365"/>
      <c r="DL60" s="365"/>
      <c r="DM60" s="365"/>
      <c r="DN60" s="365"/>
      <c r="DO60" s="365">
        <v>2028.56</v>
      </c>
      <c r="DP60" s="365"/>
      <c r="DQ60" s="365"/>
      <c r="DR60" s="365"/>
      <c r="DS60" s="365"/>
      <c r="DT60" s="365"/>
      <c r="DU60" s="365"/>
      <c r="DV60" s="365"/>
      <c r="DW60" s="365"/>
      <c r="DX60" s="359">
        <f t="shared" si="12"/>
        <v>2.4312698115340073E-3</v>
      </c>
      <c r="DY60" s="359"/>
      <c r="DZ60" s="359"/>
      <c r="EA60" s="359"/>
      <c r="EB60" s="359"/>
      <c r="EC60" s="359"/>
      <c r="ED60" s="359"/>
      <c r="EE60" s="359"/>
      <c r="EF60" s="369"/>
      <c r="EG60" s="369"/>
      <c r="EH60" s="369"/>
      <c r="EI60" s="369"/>
      <c r="EJ60" s="369"/>
      <c r="EK60" s="369"/>
      <c r="EL60" s="369"/>
      <c r="EM60" s="369"/>
      <c r="EN60" s="369"/>
      <c r="EO60" s="369"/>
      <c r="EP60" s="369"/>
      <c r="EQ60" s="369"/>
      <c r="ER60" s="369"/>
      <c r="ES60" s="369"/>
      <c r="ET60" s="369"/>
      <c r="EU60" s="369"/>
      <c r="EV60" s="369"/>
      <c r="EW60" s="369"/>
      <c r="EX60" s="369"/>
      <c r="EY60" s="369"/>
      <c r="EZ60" s="369"/>
      <c r="FA60" s="369"/>
      <c r="FB60" s="369"/>
      <c r="FC60" s="369"/>
      <c r="FD60" s="369"/>
      <c r="FE60" s="369"/>
      <c r="FF60" s="369"/>
      <c r="FG60" s="369"/>
      <c r="FH60" s="369"/>
      <c r="FI60" s="369"/>
      <c r="FJ60" s="369"/>
      <c r="FK60" s="369"/>
    </row>
    <row r="61" spans="1:167" ht="26.25" customHeight="1" x14ac:dyDescent="0.25">
      <c r="A61" s="178" t="s">
        <v>244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364" t="s">
        <v>245</v>
      </c>
      <c r="T61" s="364"/>
      <c r="U61" s="364"/>
      <c r="V61" s="364"/>
      <c r="W61" s="364"/>
      <c r="X61" s="364"/>
      <c r="Y61" s="365">
        <f t="shared" si="8"/>
        <v>1790901.36</v>
      </c>
      <c r="Z61" s="365"/>
      <c r="AA61" s="365"/>
      <c r="AB61" s="365"/>
      <c r="AC61" s="365"/>
      <c r="AD61" s="365"/>
      <c r="AE61" s="365"/>
      <c r="AF61" s="359">
        <f t="shared" si="9"/>
        <v>2.1464311689095705</v>
      </c>
      <c r="AG61" s="359"/>
      <c r="AH61" s="359"/>
      <c r="AI61" s="359"/>
      <c r="AJ61" s="359"/>
      <c r="AK61" s="359"/>
      <c r="AL61" s="365">
        <v>1505267.77</v>
      </c>
      <c r="AM61" s="365"/>
      <c r="AN61" s="365"/>
      <c r="AO61" s="365"/>
      <c r="AP61" s="365"/>
      <c r="AQ61" s="365"/>
      <c r="AR61" s="365"/>
      <c r="AS61" s="365"/>
      <c r="AT61" s="365"/>
      <c r="AU61" s="359">
        <f t="shared" si="10"/>
        <v>1.8040935873112531</v>
      </c>
      <c r="AV61" s="359"/>
      <c r="AW61" s="359"/>
      <c r="AX61" s="359"/>
      <c r="AY61" s="359"/>
      <c r="AZ61" s="359"/>
      <c r="BA61" s="359"/>
      <c r="BB61" s="359"/>
      <c r="BC61" s="369"/>
      <c r="BD61" s="369"/>
      <c r="BE61" s="369"/>
      <c r="BF61" s="369"/>
      <c r="BG61" s="369"/>
      <c r="BH61" s="369"/>
      <c r="BI61" s="369"/>
      <c r="BJ61" s="359">
        <f t="shared" si="11"/>
        <v>0</v>
      </c>
      <c r="BK61" s="359"/>
      <c r="BL61" s="359"/>
      <c r="BM61" s="359"/>
      <c r="BN61" s="359"/>
      <c r="BO61" s="359"/>
      <c r="BP61" s="359"/>
      <c r="BQ61" s="359"/>
      <c r="BR61" s="365"/>
      <c r="BS61" s="365"/>
      <c r="BT61" s="365"/>
      <c r="BU61" s="365"/>
      <c r="BV61" s="365"/>
      <c r="BW61" s="365"/>
      <c r="BX61" s="365"/>
      <c r="BY61" s="365"/>
      <c r="BZ61" s="369"/>
      <c r="CA61" s="369"/>
      <c r="CB61" s="369"/>
      <c r="CC61" s="369"/>
      <c r="CD61" s="369"/>
      <c r="CE61" s="369"/>
      <c r="CF61" s="369"/>
      <c r="CG61" s="369"/>
      <c r="CH61" s="365"/>
      <c r="CI61" s="365"/>
      <c r="CJ61" s="365"/>
      <c r="CK61" s="365"/>
      <c r="CL61" s="365"/>
      <c r="CM61" s="365"/>
      <c r="CN61" s="365"/>
      <c r="CO61" s="365"/>
      <c r="CP61" s="365"/>
      <c r="CQ61" s="365"/>
      <c r="CR61" s="365"/>
      <c r="CS61" s="365"/>
      <c r="CT61" s="365"/>
      <c r="CU61" s="365"/>
      <c r="CV61" s="365"/>
      <c r="CW61" s="365"/>
      <c r="CX61" s="365"/>
      <c r="CY61" s="365"/>
      <c r="CZ61" s="365"/>
      <c r="DA61" s="365"/>
      <c r="DB61" s="365"/>
      <c r="DC61" s="365"/>
      <c r="DD61" s="365"/>
      <c r="DE61" s="365"/>
      <c r="DF61" s="365"/>
      <c r="DG61" s="365"/>
      <c r="DH61" s="365"/>
      <c r="DI61" s="365"/>
      <c r="DJ61" s="365"/>
      <c r="DK61" s="365"/>
      <c r="DL61" s="365"/>
      <c r="DM61" s="365"/>
      <c r="DN61" s="365"/>
      <c r="DO61" s="365">
        <v>285633.59000000003</v>
      </c>
      <c r="DP61" s="365"/>
      <c r="DQ61" s="365"/>
      <c r="DR61" s="365"/>
      <c r="DS61" s="365"/>
      <c r="DT61" s="365"/>
      <c r="DU61" s="365"/>
      <c r="DV61" s="365"/>
      <c r="DW61" s="365"/>
      <c r="DX61" s="359">
        <f t="shared" si="12"/>
        <v>0.34233758159831706</v>
      </c>
      <c r="DY61" s="359"/>
      <c r="DZ61" s="359"/>
      <c r="EA61" s="359"/>
      <c r="EB61" s="359"/>
      <c r="EC61" s="359"/>
      <c r="ED61" s="359"/>
      <c r="EE61" s="359"/>
      <c r="EF61" s="369"/>
      <c r="EG61" s="369"/>
      <c r="EH61" s="369"/>
      <c r="EI61" s="369"/>
      <c r="EJ61" s="369"/>
      <c r="EK61" s="369"/>
      <c r="EL61" s="369"/>
      <c r="EM61" s="369"/>
      <c r="EN61" s="369"/>
      <c r="EO61" s="369"/>
      <c r="EP61" s="369"/>
      <c r="EQ61" s="369"/>
      <c r="ER61" s="369"/>
      <c r="ES61" s="369"/>
      <c r="ET61" s="369"/>
      <c r="EU61" s="369"/>
      <c r="EV61" s="369"/>
      <c r="EW61" s="369"/>
      <c r="EX61" s="369"/>
      <c r="EY61" s="369"/>
      <c r="EZ61" s="369"/>
      <c r="FA61" s="369"/>
      <c r="FB61" s="369"/>
      <c r="FC61" s="369"/>
      <c r="FD61" s="369"/>
      <c r="FE61" s="369"/>
      <c r="FF61" s="369"/>
      <c r="FG61" s="369"/>
      <c r="FH61" s="369"/>
      <c r="FI61" s="369"/>
      <c r="FJ61" s="369"/>
      <c r="FK61" s="369"/>
    </row>
    <row r="62" spans="1:167" ht="26.25" customHeight="1" x14ac:dyDescent="0.25">
      <c r="A62" s="178" t="s">
        <v>246</v>
      </c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364" t="s">
        <v>247</v>
      </c>
      <c r="T62" s="364"/>
      <c r="U62" s="364"/>
      <c r="V62" s="364"/>
      <c r="W62" s="364"/>
      <c r="X62" s="364"/>
      <c r="Y62" s="365">
        <f t="shared" si="8"/>
        <v>4293519.16</v>
      </c>
      <c r="Z62" s="365"/>
      <c r="AA62" s="365"/>
      <c r="AB62" s="365"/>
      <c r="AC62" s="365"/>
      <c r="AD62" s="365"/>
      <c r="AE62" s="365"/>
      <c r="AF62" s="359">
        <f t="shared" si="9"/>
        <v>5.1458687536729757</v>
      </c>
      <c r="AG62" s="359"/>
      <c r="AH62" s="359"/>
      <c r="AI62" s="359"/>
      <c r="AJ62" s="359"/>
      <c r="AK62" s="359"/>
      <c r="AL62" s="365">
        <v>4144325.08</v>
      </c>
      <c r="AM62" s="365"/>
      <c r="AN62" s="365"/>
      <c r="AO62" s="365"/>
      <c r="AP62" s="365"/>
      <c r="AQ62" s="365"/>
      <c r="AR62" s="365"/>
      <c r="AS62" s="365"/>
      <c r="AT62" s="365"/>
      <c r="AU62" s="359">
        <f t="shared" si="10"/>
        <v>4.9670566590030667</v>
      </c>
      <c r="AV62" s="359"/>
      <c r="AW62" s="359"/>
      <c r="AX62" s="359"/>
      <c r="AY62" s="359"/>
      <c r="AZ62" s="359"/>
      <c r="BA62" s="359"/>
      <c r="BB62" s="359"/>
      <c r="BC62" s="369"/>
      <c r="BD62" s="369"/>
      <c r="BE62" s="369"/>
      <c r="BF62" s="369"/>
      <c r="BG62" s="369"/>
      <c r="BH62" s="369"/>
      <c r="BI62" s="369"/>
      <c r="BJ62" s="359">
        <f t="shared" si="11"/>
        <v>0</v>
      </c>
      <c r="BK62" s="359"/>
      <c r="BL62" s="359"/>
      <c r="BM62" s="359"/>
      <c r="BN62" s="359"/>
      <c r="BO62" s="359"/>
      <c r="BP62" s="359"/>
      <c r="BQ62" s="359"/>
      <c r="BR62" s="365"/>
      <c r="BS62" s="365"/>
      <c r="BT62" s="365"/>
      <c r="BU62" s="365"/>
      <c r="BV62" s="365"/>
      <c r="BW62" s="365"/>
      <c r="BX62" s="365"/>
      <c r="BY62" s="365"/>
      <c r="BZ62" s="369"/>
      <c r="CA62" s="369"/>
      <c r="CB62" s="369"/>
      <c r="CC62" s="369"/>
      <c r="CD62" s="369"/>
      <c r="CE62" s="369"/>
      <c r="CF62" s="369"/>
      <c r="CG62" s="369"/>
      <c r="CH62" s="365"/>
      <c r="CI62" s="365"/>
      <c r="CJ62" s="365"/>
      <c r="CK62" s="365"/>
      <c r="CL62" s="365"/>
      <c r="CM62" s="365"/>
      <c r="CN62" s="365"/>
      <c r="CO62" s="365"/>
      <c r="CP62" s="365"/>
      <c r="CQ62" s="365"/>
      <c r="CR62" s="365"/>
      <c r="CS62" s="365"/>
      <c r="CT62" s="365"/>
      <c r="CU62" s="365"/>
      <c r="CV62" s="365"/>
      <c r="CW62" s="365"/>
      <c r="CX62" s="365"/>
      <c r="CY62" s="365"/>
      <c r="CZ62" s="365"/>
      <c r="DA62" s="365"/>
      <c r="DB62" s="365"/>
      <c r="DC62" s="365"/>
      <c r="DD62" s="365"/>
      <c r="DE62" s="365"/>
      <c r="DF62" s="365"/>
      <c r="DG62" s="365"/>
      <c r="DH62" s="365"/>
      <c r="DI62" s="365"/>
      <c r="DJ62" s="365"/>
      <c r="DK62" s="365"/>
      <c r="DL62" s="365"/>
      <c r="DM62" s="365"/>
      <c r="DN62" s="365"/>
      <c r="DO62" s="365">
        <v>149194.07999999999</v>
      </c>
      <c r="DP62" s="365"/>
      <c r="DQ62" s="365"/>
      <c r="DR62" s="365"/>
      <c r="DS62" s="365"/>
      <c r="DT62" s="365"/>
      <c r="DU62" s="365"/>
      <c r="DV62" s="365"/>
      <c r="DW62" s="365"/>
      <c r="DX62" s="359">
        <f t="shared" si="12"/>
        <v>0.17881209466990849</v>
      </c>
      <c r="DY62" s="359"/>
      <c r="DZ62" s="359"/>
      <c r="EA62" s="359"/>
      <c r="EB62" s="359"/>
      <c r="EC62" s="359"/>
      <c r="ED62" s="359"/>
      <c r="EE62" s="359"/>
      <c r="EF62" s="369"/>
      <c r="EG62" s="369"/>
      <c r="EH62" s="369"/>
      <c r="EI62" s="369"/>
      <c r="EJ62" s="369"/>
      <c r="EK62" s="369"/>
      <c r="EL62" s="369"/>
      <c r="EM62" s="369"/>
      <c r="EN62" s="369"/>
      <c r="EO62" s="369"/>
      <c r="EP62" s="369"/>
      <c r="EQ62" s="369"/>
      <c r="ER62" s="369"/>
      <c r="ES62" s="369"/>
      <c r="ET62" s="369"/>
      <c r="EU62" s="369"/>
      <c r="EV62" s="369"/>
      <c r="EW62" s="369"/>
      <c r="EX62" s="369"/>
      <c r="EY62" s="369"/>
      <c r="EZ62" s="369"/>
      <c r="FA62" s="369"/>
      <c r="FB62" s="369"/>
      <c r="FC62" s="369"/>
      <c r="FD62" s="369"/>
      <c r="FE62" s="369"/>
      <c r="FF62" s="369"/>
      <c r="FG62" s="369"/>
      <c r="FH62" s="369"/>
      <c r="FI62" s="369"/>
      <c r="FJ62" s="369"/>
      <c r="FK62" s="369"/>
    </row>
    <row r="63" spans="1:167" ht="27" customHeight="1" x14ac:dyDescent="0.25">
      <c r="A63" s="178" t="s">
        <v>248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364" t="s">
        <v>249</v>
      </c>
      <c r="T63" s="364"/>
      <c r="U63" s="364"/>
      <c r="V63" s="364"/>
      <c r="W63" s="364"/>
      <c r="X63" s="364"/>
      <c r="Y63" s="365">
        <f t="shared" si="8"/>
        <v>0</v>
      </c>
      <c r="Z63" s="365"/>
      <c r="AA63" s="365"/>
      <c r="AB63" s="365"/>
      <c r="AC63" s="365"/>
      <c r="AD63" s="365"/>
      <c r="AE63" s="365"/>
      <c r="AF63" s="359">
        <f t="shared" si="9"/>
        <v>0</v>
      </c>
      <c r="AG63" s="359"/>
      <c r="AH63" s="359"/>
      <c r="AI63" s="359"/>
      <c r="AJ63" s="359"/>
      <c r="AK63" s="359"/>
      <c r="AL63" s="365"/>
      <c r="AM63" s="365"/>
      <c r="AN63" s="365"/>
      <c r="AO63" s="365"/>
      <c r="AP63" s="365"/>
      <c r="AQ63" s="365"/>
      <c r="AR63" s="365"/>
      <c r="AS63" s="365"/>
      <c r="AT63" s="365"/>
      <c r="AU63" s="359">
        <f t="shared" si="10"/>
        <v>0</v>
      </c>
      <c r="AV63" s="359"/>
      <c r="AW63" s="359"/>
      <c r="AX63" s="359"/>
      <c r="AY63" s="359"/>
      <c r="AZ63" s="359"/>
      <c r="BA63" s="359"/>
      <c r="BB63" s="359"/>
      <c r="BC63" s="369"/>
      <c r="BD63" s="369"/>
      <c r="BE63" s="369"/>
      <c r="BF63" s="369"/>
      <c r="BG63" s="369"/>
      <c r="BH63" s="369"/>
      <c r="BI63" s="369"/>
      <c r="BJ63" s="359">
        <f t="shared" si="11"/>
        <v>0</v>
      </c>
      <c r="BK63" s="359"/>
      <c r="BL63" s="359"/>
      <c r="BM63" s="359"/>
      <c r="BN63" s="359"/>
      <c r="BO63" s="359"/>
      <c r="BP63" s="359"/>
      <c r="BQ63" s="359"/>
      <c r="BR63" s="365"/>
      <c r="BS63" s="365"/>
      <c r="BT63" s="365"/>
      <c r="BU63" s="365"/>
      <c r="BV63" s="365"/>
      <c r="BW63" s="365"/>
      <c r="BX63" s="365"/>
      <c r="BY63" s="365"/>
      <c r="BZ63" s="369"/>
      <c r="CA63" s="369"/>
      <c r="CB63" s="369"/>
      <c r="CC63" s="369"/>
      <c r="CD63" s="369"/>
      <c r="CE63" s="369"/>
      <c r="CF63" s="369"/>
      <c r="CG63" s="369"/>
      <c r="CH63" s="365"/>
      <c r="CI63" s="365"/>
      <c r="CJ63" s="365"/>
      <c r="CK63" s="365"/>
      <c r="CL63" s="365"/>
      <c r="CM63" s="365"/>
      <c r="CN63" s="365"/>
      <c r="CO63" s="365"/>
      <c r="CP63" s="365"/>
      <c r="CQ63" s="365"/>
      <c r="CR63" s="365"/>
      <c r="CS63" s="365"/>
      <c r="CT63" s="365"/>
      <c r="CU63" s="365"/>
      <c r="CV63" s="365"/>
      <c r="CW63" s="365"/>
      <c r="CX63" s="365"/>
      <c r="CY63" s="365"/>
      <c r="CZ63" s="365"/>
      <c r="DA63" s="365"/>
      <c r="DB63" s="365"/>
      <c r="DC63" s="365"/>
      <c r="DD63" s="365"/>
      <c r="DE63" s="365"/>
      <c r="DF63" s="365"/>
      <c r="DG63" s="365"/>
      <c r="DH63" s="365"/>
      <c r="DI63" s="365"/>
      <c r="DJ63" s="365"/>
      <c r="DK63" s="365"/>
      <c r="DL63" s="365"/>
      <c r="DM63" s="365"/>
      <c r="DN63" s="365"/>
      <c r="DO63" s="365"/>
      <c r="DP63" s="365"/>
      <c r="DQ63" s="365"/>
      <c r="DR63" s="365"/>
      <c r="DS63" s="365"/>
      <c r="DT63" s="365"/>
      <c r="DU63" s="365"/>
      <c r="DV63" s="365"/>
      <c r="DW63" s="365"/>
      <c r="DX63" s="359">
        <f t="shared" si="12"/>
        <v>0</v>
      </c>
      <c r="DY63" s="359"/>
      <c r="DZ63" s="359"/>
      <c r="EA63" s="359"/>
      <c r="EB63" s="359"/>
      <c r="EC63" s="359"/>
      <c r="ED63" s="359"/>
      <c r="EE63" s="359"/>
      <c r="EF63" s="369"/>
      <c r="EG63" s="369"/>
      <c r="EH63" s="369"/>
      <c r="EI63" s="369"/>
      <c r="EJ63" s="369"/>
      <c r="EK63" s="369"/>
      <c r="EL63" s="369"/>
      <c r="EM63" s="369"/>
      <c r="EN63" s="369"/>
      <c r="EO63" s="369"/>
      <c r="EP63" s="369"/>
      <c r="EQ63" s="369"/>
      <c r="ER63" s="369"/>
      <c r="ES63" s="369"/>
      <c r="ET63" s="369"/>
      <c r="EU63" s="369"/>
      <c r="EV63" s="369"/>
      <c r="EW63" s="369"/>
      <c r="EX63" s="369"/>
      <c r="EY63" s="369"/>
      <c r="EZ63" s="369"/>
      <c r="FA63" s="369"/>
      <c r="FB63" s="369"/>
      <c r="FC63" s="369"/>
      <c r="FD63" s="369"/>
      <c r="FE63" s="369"/>
      <c r="FF63" s="369"/>
      <c r="FG63" s="369"/>
      <c r="FH63" s="369"/>
      <c r="FI63" s="369"/>
      <c r="FJ63" s="369"/>
      <c r="FK63" s="369"/>
    </row>
    <row r="64" spans="1:167" ht="25.5" customHeight="1" x14ac:dyDescent="0.25">
      <c r="A64" s="178" t="s">
        <v>346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364" t="s">
        <v>250</v>
      </c>
      <c r="T64" s="364"/>
      <c r="U64" s="364"/>
      <c r="V64" s="364"/>
      <c r="W64" s="364"/>
      <c r="X64" s="364"/>
      <c r="Y64" s="365">
        <f t="shared" si="8"/>
        <v>0</v>
      </c>
      <c r="Z64" s="365"/>
      <c r="AA64" s="365"/>
      <c r="AB64" s="365"/>
      <c r="AC64" s="365"/>
      <c r="AD64" s="365"/>
      <c r="AE64" s="365"/>
      <c r="AF64" s="359">
        <f t="shared" si="9"/>
        <v>0</v>
      </c>
      <c r="AG64" s="359"/>
      <c r="AH64" s="359"/>
      <c r="AI64" s="359"/>
      <c r="AJ64" s="359"/>
      <c r="AK64" s="359"/>
      <c r="AL64" s="365"/>
      <c r="AM64" s="365"/>
      <c r="AN64" s="365"/>
      <c r="AO64" s="365"/>
      <c r="AP64" s="365"/>
      <c r="AQ64" s="365"/>
      <c r="AR64" s="365"/>
      <c r="AS64" s="365"/>
      <c r="AT64" s="365"/>
      <c r="AU64" s="359">
        <f t="shared" si="10"/>
        <v>0</v>
      </c>
      <c r="AV64" s="359"/>
      <c r="AW64" s="359"/>
      <c r="AX64" s="359"/>
      <c r="AY64" s="359"/>
      <c r="AZ64" s="359"/>
      <c r="BA64" s="359"/>
      <c r="BB64" s="359"/>
      <c r="BC64" s="369"/>
      <c r="BD64" s="369"/>
      <c r="BE64" s="369"/>
      <c r="BF64" s="369"/>
      <c r="BG64" s="369"/>
      <c r="BH64" s="369"/>
      <c r="BI64" s="369"/>
      <c r="BJ64" s="359">
        <f t="shared" si="11"/>
        <v>0</v>
      </c>
      <c r="BK64" s="359"/>
      <c r="BL64" s="359"/>
      <c r="BM64" s="359"/>
      <c r="BN64" s="359"/>
      <c r="BO64" s="359"/>
      <c r="BP64" s="359"/>
      <c r="BQ64" s="359"/>
      <c r="BR64" s="365"/>
      <c r="BS64" s="365"/>
      <c r="BT64" s="365"/>
      <c r="BU64" s="365"/>
      <c r="BV64" s="365"/>
      <c r="BW64" s="365"/>
      <c r="BX64" s="365"/>
      <c r="BY64" s="365"/>
      <c r="BZ64" s="369"/>
      <c r="CA64" s="369"/>
      <c r="CB64" s="369"/>
      <c r="CC64" s="369"/>
      <c r="CD64" s="369"/>
      <c r="CE64" s="369"/>
      <c r="CF64" s="369"/>
      <c r="CG64" s="369"/>
      <c r="CH64" s="365"/>
      <c r="CI64" s="365"/>
      <c r="CJ64" s="365"/>
      <c r="CK64" s="365"/>
      <c r="CL64" s="365"/>
      <c r="CM64" s="365"/>
      <c r="CN64" s="365"/>
      <c r="CO64" s="365"/>
      <c r="CP64" s="365"/>
      <c r="CQ64" s="365"/>
      <c r="CR64" s="365"/>
      <c r="CS64" s="365"/>
      <c r="CT64" s="365"/>
      <c r="CU64" s="365"/>
      <c r="CV64" s="365"/>
      <c r="CW64" s="365"/>
      <c r="CX64" s="365"/>
      <c r="CY64" s="365"/>
      <c r="CZ64" s="365"/>
      <c r="DA64" s="365"/>
      <c r="DB64" s="365"/>
      <c r="DC64" s="365"/>
      <c r="DD64" s="365"/>
      <c r="DE64" s="365"/>
      <c r="DF64" s="365"/>
      <c r="DG64" s="365"/>
      <c r="DH64" s="365"/>
      <c r="DI64" s="365"/>
      <c r="DJ64" s="365"/>
      <c r="DK64" s="365"/>
      <c r="DL64" s="365"/>
      <c r="DM64" s="365"/>
      <c r="DN64" s="365"/>
      <c r="DO64" s="365"/>
      <c r="DP64" s="365"/>
      <c r="DQ64" s="365"/>
      <c r="DR64" s="365"/>
      <c r="DS64" s="365"/>
      <c r="DT64" s="365"/>
      <c r="DU64" s="365"/>
      <c r="DV64" s="365"/>
      <c r="DW64" s="365"/>
      <c r="DX64" s="359">
        <f t="shared" si="12"/>
        <v>0</v>
      </c>
      <c r="DY64" s="359"/>
      <c r="DZ64" s="359"/>
      <c r="EA64" s="359"/>
      <c r="EB64" s="359"/>
      <c r="EC64" s="359"/>
      <c r="ED64" s="359"/>
      <c r="EE64" s="359"/>
      <c r="EF64" s="369"/>
      <c r="EG64" s="369"/>
      <c r="EH64" s="369"/>
      <c r="EI64" s="369"/>
      <c r="EJ64" s="369"/>
      <c r="EK64" s="369"/>
      <c r="EL64" s="369"/>
      <c r="EM64" s="369"/>
      <c r="EN64" s="369"/>
      <c r="EO64" s="369"/>
      <c r="EP64" s="369"/>
      <c r="EQ64" s="369"/>
      <c r="ER64" s="369"/>
      <c r="ES64" s="369"/>
      <c r="ET64" s="369"/>
      <c r="EU64" s="369"/>
      <c r="EV64" s="369"/>
      <c r="EW64" s="369"/>
      <c r="EX64" s="369"/>
      <c r="EY64" s="369"/>
      <c r="EZ64" s="369"/>
      <c r="FA64" s="369"/>
      <c r="FB64" s="369"/>
      <c r="FC64" s="369"/>
      <c r="FD64" s="369"/>
      <c r="FE64" s="369"/>
      <c r="FF64" s="369"/>
      <c r="FG64" s="369"/>
      <c r="FH64" s="369"/>
      <c r="FI64" s="369"/>
      <c r="FJ64" s="369"/>
      <c r="FK64" s="369"/>
    </row>
    <row r="65" spans="1:167" ht="26.25" customHeight="1" x14ac:dyDescent="0.25">
      <c r="A65" s="178" t="s">
        <v>251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364" t="s">
        <v>252</v>
      </c>
      <c r="T65" s="364"/>
      <c r="U65" s="364"/>
      <c r="V65" s="364"/>
      <c r="W65" s="364"/>
      <c r="X65" s="364"/>
      <c r="Y65" s="365">
        <f t="shared" si="8"/>
        <v>1333915.1399999999</v>
      </c>
      <c r="Z65" s="365"/>
      <c r="AA65" s="365"/>
      <c r="AB65" s="365"/>
      <c r="AC65" s="365"/>
      <c r="AD65" s="365"/>
      <c r="AE65" s="365"/>
      <c r="AF65" s="359">
        <f t="shared" si="9"/>
        <v>1.5987240264178328</v>
      </c>
      <c r="AG65" s="359"/>
      <c r="AH65" s="359"/>
      <c r="AI65" s="359"/>
      <c r="AJ65" s="359"/>
      <c r="AK65" s="359"/>
      <c r="AL65" s="365">
        <v>841569.96</v>
      </c>
      <c r="AM65" s="365"/>
      <c r="AN65" s="365"/>
      <c r="AO65" s="365"/>
      <c r="AP65" s="365"/>
      <c r="AQ65" s="365"/>
      <c r="AR65" s="365"/>
      <c r="AS65" s="365"/>
      <c r="AT65" s="365"/>
      <c r="AU65" s="359">
        <f t="shared" si="10"/>
        <v>1.0086384617866282</v>
      </c>
      <c r="AV65" s="359"/>
      <c r="AW65" s="359"/>
      <c r="AX65" s="359"/>
      <c r="AY65" s="359"/>
      <c r="AZ65" s="359"/>
      <c r="BA65" s="359"/>
      <c r="BB65" s="359"/>
      <c r="BC65" s="369">
        <v>428548.8</v>
      </c>
      <c r="BD65" s="369"/>
      <c r="BE65" s="369"/>
      <c r="BF65" s="369"/>
      <c r="BG65" s="369"/>
      <c r="BH65" s="369"/>
      <c r="BI65" s="369"/>
      <c r="BJ65" s="359">
        <f t="shared" si="11"/>
        <v>0.5136243247471729</v>
      </c>
      <c r="BK65" s="359"/>
      <c r="BL65" s="359"/>
      <c r="BM65" s="359"/>
      <c r="BN65" s="359"/>
      <c r="BO65" s="359"/>
      <c r="BP65" s="359"/>
      <c r="BQ65" s="359"/>
      <c r="BR65" s="365"/>
      <c r="BS65" s="365"/>
      <c r="BT65" s="365"/>
      <c r="BU65" s="365"/>
      <c r="BV65" s="365"/>
      <c r="BW65" s="365"/>
      <c r="BX65" s="365"/>
      <c r="BY65" s="365"/>
      <c r="BZ65" s="369"/>
      <c r="CA65" s="369"/>
      <c r="CB65" s="369"/>
      <c r="CC65" s="369"/>
      <c r="CD65" s="369"/>
      <c r="CE65" s="369"/>
      <c r="CF65" s="369"/>
      <c r="CG65" s="369"/>
      <c r="CH65" s="365"/>
      <c r="CI65" s="365"/>
      <c r="CJ65" s="365"/>
      <c r="CK65" s="365"/>
      <c r="CL65" s="365"/>
      <c r="CM65" s="365"/>
      <c r="CN65" s="365"/>
      <c r="CO65" s="365"/>
      <c r="CP65" s="365"/>
      <c r="CQ65" s="365"/>
      <c r="CR65" s="365"/>
      <c r="CS65" s="365"/>
      <c r="CT65" s="365"/>
      <c r="CU65" s="365"/>
      <c r="CV65" s="365"/>
      <c r="CW65" s="365"/>
      <c r="CX65" s="365"/>
      <c r="CY65" s="365"/>
      <c r="CZ65" s="365"/>
      <c r="DA65" s="365"/>
      <c r="DB65" s="365"/>
      <c r="DC65" s="365"/>
      <c r="DD65" s="365"/>
      <c r="DE65" s="365"/>
      <c r="DF65" s="365"/>
      <c r="DG65" s="365"/>
      <c r="DH65" s="365"/>
      <c r="DI65" s="365"/>
      <c r="DJ65" s="365"/>
      <c r="DK65" s="365"/>
      <c r="DL65" s="365"/>
      <c r="DM65" s="365"/>
      <c r="DN65" s="365"/>
      <c r="DO65" s="365">
        <v>63796.38</v>
      </c>
      <c r="DP65" s="365"/>
      <c r="DQ65" s="365"/>
      <c r="DR65" s="365"/>
      <c r="DS65" s="365"/>
      <c r="DT65" s="365"/>
      <c r="DU65" s="365"/>
      <c r="DV65" s="365"/>
      <c r="DW65" s="365"/>
      <c r="DX65" s="359">
        <f t="shared" si="12"/>
        <v>7.6461239884031987E-2</v>
      </c>
      <c r="DY65" s="359"/>
      <c r="DZ65" s="359"/>
      <c r="EA65" s="359"/>
      <c r="EB65" s="359"/>
      <c r="EC65" s="359"/>
      <c r="ED65" s="359"/>
      <c r="EE65" s="359"/>
      <c r="EF65" s="369"/>
      <c r="EG65" s="369"/>
      <c r="EH65" s="369"/>
      <c r="EI65" s="369"/>
      <c r="EJ65" s="369"/>
      <c r="EK65" s="369"/>
      <c r="EL65" s="369"/>
      <c r="EM65" s="369"/>
      <c r="EN65" s="369"/>
      <c r="EO65" s="369"/>
      <c r="EP65" s="369"/>
      <c r="EQ65" s="369"/>
      <c r="ER65" s="369"/>
      <c r="ES65" s="369"/>
      <c r="ET65" s="369"/>
      <c r="EU65" s="369"/>
      <c r="EV65" s="369"/>
      <c r="EW65" s="369"/>
      <c r="EX65" s="369"/>
      <c r="EY65" s="369"/>
      <c r="EZ65" s="369"/>
      <c r="FA65" s="369"/>
      <c r="FB65" s="369"/>
      <c r="FC65" s="369"/>
      <c r="FD65" s="369"/>
      <c r="FE65" s="369"/>
      <c r="FF65" s="369"/>
      <c r="FG65" s="369"/>
      <c r="FH65" s="369"/>
      <c r="FI65" s="369"/>
      <c r="FJ65" s="369"/>
      <c r="FK65" s="369"/>
    </row>
    <row r="66" spans="1:167" ht="38.25" customHeight="1" x14ac:dyDescent="0.25">
      <c r="A66" s="147" t="s">
        <v>253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364" t="s">
        <v>184</v>
      </c>
      <c r="T66" s="364"/>
      <c r="U66" s="364"/>
      <c r="V66" s="364"/>
      <c r="W66" s="364"/>
      <c r="X66" s="364"/>
      <c r="Y66" s="365">
        <f t="shared" si="8"/>
        <v>0</v>
      </c>
      <c r="Z66" s="365"/>
      <c r="AA66" s="365"/>
      <c r="AB66" s="365"/>
      <c r="AC66" s="365"/>
      <c r="AD66" s="365"/>
      <c r="AE66" s="365"/>
      <c r="AF66" s="359">
        <f t="shared" si="9"/>
        <v>0</v>
      </c>
      <c r="AG66" s="359"/>
      <c r="AH66" s="359"/>
      <c r="AI66" s="359"/>
      <c r="AJ66" s="359"/>
      <c r="AK66" s="359"/>
      <c r="AL66" s="365"/>
      <c r="AM66" s="365"/>
      <c r="AN66" s="365"/>
      <c r="AO66" s="365"/>
      <c r="AP66" s="365"/>
      <c r="AQ66" s="365"/>
      <c r="AR66" s="365"/>
      <c r="AS66" s="365"/>
      <c r="AT66" s="365"/>
      <c r="AU66" s="359">
        <f t="shared" si="10"/>
        <v>0</v>
      </c>
      <c r="AV66" s="359"/>
      <c r="AW66" s="359"/>
      <c r="AX66" s="359"/>
      <c r="AY66" s="359"/>
      <c r="AZ66" s="359"/>
      <c r="BA66" s="359"/>
      <c r="BB66" s="359"/>
      <c r="BC66" s="369"/>
      <c r="BD66" s="369"/>
      <c r="BE66" s="369"/>
      <c r="BF66" s="369"/>
      <c r="BG66" s="369"/>
      <c r="BH66" s="369"/>
      <c r="BI66" s="369"/>
      <c r="BJ66" s="359">
        <f t="shared" si="11"/>
        <v>0</v>
      </c>
      <c r="BK66" s="359"/>
      <c r="BL66" s="359"/>
      <c r="BM66" s="359"/>
      <c r="BN66" s="359"/>
      <c r="BO66" s="359"/>
      <c r="BP66" s="359"/>
      <c r="BQ66" s="359"/>
      <c r="BR66" s="365"/>
      <c r="BS66" s="365"/>
      <c r="BT66" s="365"/>
      <c r="BU66" s="365"/>
      <c r="BV66" s="365"/>
      <c r="BW66" s="365"/>
      <c r="BX66" s="365"/>
      <c r="BY66" s="365"/>
      <c r="BZ66" s="369"/>
      <c r="CA66" s="369"/>
      <c r="CB66" s="369"/>
      <c r="CC66" s="369"/>
      <c r="CD66" s="369"/>
      <c r="CE66" s="369"/>
      <c r="CF66" s="369"/>
      <c r="CG66" s="369"/>
      <c r="CH66" s="365"/>
      <c r="CI66" s="365"/>
      <c r="CJ66" s="365"/>
      <c r="CK66" s="365"/>
      <c r="CL66" s="365"/>
      <c r="CM66" s="365"/>
      <c r="CN66" s="365"/>
      <c r="CO66" s="365"/>
      <c r="CP66" s="365"/>
      <c r="CQ66" s="365"/>
      <c r="CR66" s="365"/>
      <c r="CS66" s="365"/>
      <c r="CT66" s="365"/>
      <c r="CU66" s="365"/>
      <c r="CV66" s="365"/>
      <c r="CW66" s="365"/>
      <c r="CX66" s="365"/>
      <c r="CY66" s="365"/>
      <c r="CZ66" s="365"/>
      <c r="DA66" s="365"/>
      <c r="DB66" s="365"/>
      <c r="DC66" s="365"/>
      <c r="DD66" s="365"/>
      <c r="DE66" s="365"/>
      <c r="DF66" s="365"/>
      <c r="DG66" s="365"/>
      <c r="DH66" s="365"/>
      <c r="DI66" s="365"/>
      <c r="DJ66" s="365"/>
      <c r="DK66" s="365"/>
      <c r="DL66" s="365"/>
      <c r="DM66" s="365"/>
      <c r="DN66" s="365"/>
      <c r="DO66" s="365"/>
      <c r="DP66" s="365"/>
      <c r="DQ66" s="365"/>
      <c r="DR66" s="365"/>
      <c r="DS66" s="365"/>
      <c r="DT66" s="365"/>
      <c r="DU66" s="365"/>
      <c r="DV66" s="365"/>
      <c r="DW66" s="365"/>
      <c r="DX66" s="359">
        <f t="shared" si="12"/>
        <v>0</v>
      </c>
      <c r="DY66" s="359"/>
      <c r="DZ66" s="359"/>
      <c r="EA66" s="359"/>
      <c r="EB66" s="359"/>
      <c r="EC66" s="359"/>
      <c r="ED66" s="359"/>
      <c r="EE66" s="359"/>
      <c r="EF66" s="369"/>
      <c r="EG66" s="369"/>
      <c r="EH66" s="369"/>
      <c r="EI66" s="369"/>
      <c r="EJ66" s="369"/>
      <c r="EK66" s="369"/>
      <c r="EL66" s="369"/>
      <c r="EM66" s="369"/>
      <c r="EN66" s="369"/>
      <c r="EO66" s="369"/>
      <c r="EP66" s="369"/>
      <c r="EQ66" s="369"/>
      <c r="ER66" s="369"/>
      <c r="ES66" s="369"/>
      <c r="ET66" s="369"/>
      <c r="EU66" s="369"/>
      <c r="EV66" s="369"/>
      <c r="EW66" s="369"/>
      <c r="EX66" s="369"/>
      <c r="EY66" s="369"/>
      <c r="EZ66" s="369"/>
      <c r="FA66" s="369"/>
      <c r="FB66" s="369"/>
      <c r="FC66" s="369"/>
      <c r="FD66" s="369"/>
      <c r="FE66" s="369"/>
      <c r="FF66" s="369"/>
      <c r="FG66" s="369"/>
      <c r="FH66" s="369"/>
      <c r="FI66" s="369"/>
      <c r="FJ66" s="369"/>
      <c r="FK66" s="369"/>
    </row>
    <row r="67" spans="1:167" ht="38.25" customHeight="1" x14ac:dyDescent="0.25">
      <c r="A67" s="147" t="s">
        <v>254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364" t="s">
        <v>186</v>
      </c>
      <c r="T67" s="364"/>
      <c r="U67" s="364"/>
      <c r="V67" s="364"/>
      <c r="W67" s="364"/>
      <c r="X67" s="364"/>
      <c r="Y67" s="365">
        <f t="shared" si="8"/>
        <v>0</v>
      </c>
      <c r="Z67" s="365"/>
      <c r="AA67" s="365"/>
      <c r="AB67" s="365"/>
      <c r="AC67" s="365"/>
      <c r="AD67" s="365"/>
      <c r="AE67" s="365"/>
      <c r="AF67" s="359">
        <f t="shared" si="9"/>
        <v>0</v>
      </c>
      <c r="AG67" s="359"/>
      <c r="AH67" s="359"/>
      <c r="AI67" s="359"/>
      <c r="AJ67" s="359"/>
      <c r="AK67" s="359"/>
      <c r="AL67" s="365"/>
      <c r="AM67" s="365"/>
      <c r="AN67" s="365"/>
      <c r="AO67" s="365"/>
      <c r="AP67" s="365"/>
      <c r="AQ67" s="365"/>
      <c r="AR67" s="365"/>
      <c r="AS67" s="365"/>
      <c r="AT67" s="365"/>
      <c r="AU67" s="359">
        <f t="shared" si="10"/>
        <v>0</v>
      </c>
      <c r="AV67" s="359"/>
      <c r="AW67" s="359"/>
      <c r="AX67" s="359"/>
      <c r="AY67" s="359"/>
      <c r="AZ67" s="359"/>
      <c r="BA67" s="359"/>
      <c r="BB67" s="359"/>
      <c r="BC67" s="369"/>
      <c r="BD67" s="369"/>
      <c r="BE67" s="369"/>
      <c r="BF67" s="369"/>
      <c r="BG67" s="369"/>
      <c r="BH67" s="369"/>
      <c r="BI67" s="369"/>
      <c r="BJ67" s="359">
        <f t="shared" si="11"/>
        <v>0</v>
      </c>
      <c r="BK67" s="359"/>
      <c r="BL67" s="359"/>
      <c r="BM67" s="359"/>
      <c r="BN67" s="359"/>
      <c r="BO67" s="359"/>
      <c r="BP67" s="359"/>
      <c r="BQ67" s="359"/>
      <c r="BR67" s="365"/>
      <c r="BS67" s="365"/>
      <c r="BT67" s="365"/>
      <c r="BU67" s="365"/>
      <c r="BV67" s="365"/>
      <c r="BW67" s="365"/>
      <c r="BX67" s="365"/>
      <c r="BY67" s="365"/>
      <c r="BZ67" s="369"/>
      <c r="CA67" s="369"/>
      <c r="CB67" s="369"/>
      <c r="CC67" s="369"/>
      <c r="CD67" s="369"/>
      <c r="CE67" s="369"/>
      <c r="CF67" s="369"/>
      <c r="CG67" s="369"/>
      <c r="CH67" s="365"/>
      <c r="CI67" s="365"/>
      <c r="CJ67" s="365"/>
      <c r="CK67" s="365"/>
      <c r="CL67" s="365"/>
      <c r="CM67" s="365"/>
      <c r="CN67" s="365"/>
      <c r="CO67" s="365"/>
      <c r="CP67" s="365"/>
      <c r="CQ67" s="365"/>
      <c r="CR67" s="365"/>
      <c r="CS67" s="365"/>
      <c r="CT67" s="365"/>
      <c r="CU67" s="365"/>
      <c r="CV67" s="365"/>
      <c r="CW67" s="365"/>
      <c r="CX67" s="365"/>
      <c r="CY67" s="365"/>
      <c r="CZ67" s="365"/>
      <c r="DA67" s="365"/>
      <c r="DB67" s="365"/>
      <c r="DC67" s="365"/>
      <c r="DD67" s="365"/>
      <c r="DE67" s="365"/>
      <c r="DF67" s="365"/>
      <c r="DG67" s="365"/>
      <c r="DH67" s="365"/>
      <c r="DI67" s="365"/>
      <c r="DJ67" s="365"/>
      <c r="DK67" s="365"/>
      <c r="DL67" s="365"/>
      <c r="DM67" s="365"/>
      <c r="DN67" s="365"/>
      <c r="DO67" s="365"/>
      <c r="DP67" s="365"/>
      <c r="DQ67" s="365"/>
      <c r="DR67" s="365"/>
      <c r="DS67" s="365"/>
      <c r="DT67" s="365"/>
      <c r="DU67" s="365"/>
      <c r="DV67" s="365"/>
      <c r="DW67" s="365"/>
      <c r="DX67" s="359">
        <f t="shared" si="12"/>
        <v>0</v>
      </c>
      <c r="DY67" s="359"/>
      <c r="DZ67" s="359"/>
      <c r="EA67" s="359"/>
      <c r="EB67" s="359"/>
      <c r="EC67" s="359"/>
      <c r="ED67" s="359"/>
      <c r="EE67" s="359"/>
      <c r="EF67" s="369"/>
      <c r="EG67" s="369"/>
      <c r="EH67" s="369"/>
      <c r="EI67" s="369"/>
      <c r="EJ67" s="369"/>
      <c r="EK67" s="369"/>
      <c r="EL67" s="369"/>
      <c r="EM67" s="369"/>
      <c r="EN67" s="369"/>
      <c r="EO67" s="369"/>
      <c r="EP67" s="369"/>
      <c r="EQ67" s="369"/>
      <c r="ER67" s="369"/>
      <c r="ES67" s="369"/>
      <c r="ET67" s="369"/>
      <c r="EU67" s="369"/>
      <c r="EV67" s="369"/>
      <c r="EW67" s="369"/>
      <c r="EX67" s="369"/>
      <c r="EY67" s="369"/>
      <c r="EZ67" s="369"/>
      <c r="FA67" s="369"/>
      <c r="FB67" s="369"/>
      <c r="FC67" s="369"/>
      <c r="FD67" s="369"/>
      <c r="FE67" s="369"/>
      <c r="FF67" s="369"/>
      <c r="FG67" s="369"/>
      <c r="FH67" s="369"/>
      <c r="FI67" s="369"/>
      <c r="FJ67" s="369"/>
      <c r="FK67" s="369"/>
    </row>
    <row r="68" spans="1:167" ht="25.5" customHeight="1" x14ac:dyDescent="0.25">
      <c r="A68" s="147" t="s">
        <v>255</v>
      </c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364" t="s">
        <v>191</v>
      </c>
      <c r="T68" s="364"/>
      <c r="U68" s="364"/>
      <c r="V68" s="364"/>
      <c r="W68" s="364"/>
      <c r="X68" s="364"/>
      <c r="Y68" s="365">
        <f t="shared" si="8"/>
        <v>238319.7</v>
      </c>
      <c r="Z68" s="365"/>
      <c r="AA68" s="365"/>
      <c r="AB68" s="365"/>
      <c r="AC68" s="365"/>
      <c r="AD68" s="365"/>
      <c r="AE68" s="365"/>
      <c r="AF68" s="359">
        <f t="shared" si="9"/>
        <v>0.28563093628181629</v>
      </c>
      <c r="AG68" s="359"/>
      <c r="AH68" s="359"/>
      <c r="AI68" s="359"/>
      <c r="AJ68" s="359"/>
      <c r="AK68" s="359"/>
      <c r="AL68" s="365">
        <v>238319.7</v>
      </c>
      <c r="AM68" s="365"/>
      <c r="AN68" s="365"/>
      <c r="AO68" s="365"/>
      <c r="AP68" s="365"/>
      <c r="AQ68" s="365"/>
      <c r="AR68" s="365"/>
      <c r="AS68" s="365"/>
      <c r="AT68" s="365"/>
      <c r="AU68" s="359">
        <f t="shared" si="10"/>
        <v>0.28563093628181629</v>
      </c>
      <c r="AV68" s="359"/>
      <c r="AW68" s="359"/>
      <c r="AX68" s="359"/>
      <c r="AY68" s="359"/>
      <c r="AZ68" s="359"/>
      <c r="BA68" s="359"/>
      <c r="BB68" s="359"/>
      <c r="BC68" s="369"/>
      <c r="BD68" s="369"/>
      <c r="BE68" s="369"/>
      <c r="BF68" s="369"/>
      <c r="BG68" s="369"/>
      <c r="BH68" s="369"/>
      <c r="BI68" s="369"/>
      <c r="BJ68" s="359">
        <f t="shared" si="11"/>
        <v>0</v>
      </c>
      <c r="BK68" s="359"/>
      <c r="BL68" s="359"/>
      <c r="BM68" s="359"/>
      <c r="BN68" s="359"/>
      <c r="BO68" s="359"/>
      <c r="BP68" s="359"/>
      <c r="BQ68" s="359"/>
      <c r="BR68" s="365"/>
      <c r="BS68" s="365"/>
      <c r="BT68" s="365"/>
      <c r="BU68" s="365"/>
      <c r="BV68" s="365"/>
      <c r="BW68" s="365"/>
      <c r="BX68" s="365"/>
      <c r="BY68" s="365"/>
      <c r="BZ68" s="369"/>
      <c r="CA68" s="369"/>
      <c r="CB68" s="369"/>
      <c r="CC68" s="369"/>
      <c r="CD68" s="369"/>
      <c r="CE68" s="369"/>
      <c r="CF68" s="369"/>
      <c r="CG68" s="369"/>
      <c r="CH68" s="365"/>
      <c r="CI68" s="365"/>
      <c r="CJ68" s="365"/>
      <c r="CK68" s="365"/>
      <c r="CL68" s="365"/>
      <c r="CM68" s="365"/>
      <c r="CN68" s="365"/>
      <c r="CO68" s="365"/>
      <c r="CP68" s="365"/>
      <c r="CQ68" s="365"/>
      <c r="CR68" s="365"/>
      <c r="CS68" s="365"/>
      <c r="CT68" s="365"/>
      <c r="CU68" s="365"/>
      <c r="CV68" s="365"/>
      <c r="CW68" s="365"/>
      <c r="CX68" s="365"/>
      <c r="CY68" s="365"/>
      <c r="CZ68" s="365"/>
      <c r="DA68" s="365"/>
      <c r="DB68" s="365"/>
      <c r="DC68" s="365"/>
      <c r="DD68" s="365"/>
      <c r="DE68" s="365"/>
      <c r="DF68" s="365"/>
      <c r="DG68" s="365"/>
      <c r="DH68" s="365"/>
      <c r="DI68" s="365"/>
      <c r="DJ68" s="365"/>
      <c r="DK68" s="365"/>
      <c r="DL68" s="365"/>
      <c r="DM68" s="365"/>
      <c r="DN68" s="365"/>
      <c r="DO68" s="365"/>
      <c r="DP68" s="365"/>
      <c r="DQ68" s="365"/>
      <c r="DR68" s="365"/>
      <c r="DS68" s="365"/>
      <c r="DT68" s="365"/>
      <c r="DU68" s="365"/>
      <c r="DV68" s="365"/>
      <c r="DW68" s="365"/>
      <c r="DX68" s="359">
        <f t="shared" si="12"/>
        <v>0</v>
      </c>
      <c r="DY68" s="359"/>
      <c r="DZ68" s="359"/>
      <c r="EA68" s="359"/>
      <c r="EB68" s="359"/>
      <c r="EC68" s="359"/>
      <c r="ED68" s="359"/>
      <c r="EE68" s="359"/>
      <c r="EF68" s="369"/>
      <c r="EG68" s="369"/>
      <c r="EH68" s="369"/>
      <c r="EI68" s="369"/>
      <c r="EJ68" s="369"/>
      <c r="EK68" s="369"/>
      <c r="EL68" s="369"/>
      <c r="EM68" s="369"/>
      <c r="EN68" s="369"/>
      <c r="EO68" s="369"/>
      <c r="EP68" s="369"/>
      <c r="EQ68" s="369"/>
      <c r="ER68" s="369"/>
      <c r="ES68" s="369"/>
      <c r="ET68" s="369"/>
      <c r="EU68" s="369"/>
      <c r="EV68" s="369"/>
      <c r="EW68" s="369"/>
      <c r="EX68" s="369"/>
      <c r="EY68" s="369"/>
      <c r="EZ68" s="369"/>
      <c r="FA68" s="369"/>
      <c r="FB68" s="369"/>
      <c r="FC68" s="369"/>
      <c r="FD68" s="369"/>
      <c r="FE68" s="369"/>
      <c r="FF68" s="369"/>
      <c r="FG68" s="369"/>
      <c r="FH68" s="369"/>
      <c r="FI68" s="369"/>
      <c r="FJ68" s="369"/>
      <c r="FK68" s="369"/>
    </row>
    <row r="69" spans="1:167" ht="129" customHeight="1" x14ac:dyDescent="0.25">
      <c r="A69" s="147" t="s">
        <v>256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364" t="s">
        <v>193</v>
      </c>
      <c r="T69" s="364"/>
      <c r="U69" s="364"/>
      <c r="V69" s="364"/>
      <c r="W69" s="364"/>
      <c r="X69" s="364"/>
      <c r="Y69" s="365">
        <f t="shared" si="8"/>
        <v>0</v>
      </c>
      <c r="Z69" s="365"/>
      <c r="AA69" s="365"/>
      <c r="AB69" s="365"/>
      <c r="AC69" s="365"/>
      <c r="AD69" s="365"/>
      <c r="AE69" s="365"/>
      <c r="AF69" s="359">
        <f t="shared" si="9"/>
        <v>0</v>
      </c>
      <c r="AG69" s="359"/>
      <c r="AH69" s="359"/>
      <c r="AI69" s="359"/>
      <c r="AJ69" s="359"/>
      <c r="AK69" s="359"/>
      <c r="AL69" s="365"/>
      <c r="AM69" s="365"/>
      <c r="AN69" s="365"/>
      <c r="AO69" s="365"/>
      <c r="AP69" s="365"/>
      <c r="AQ69" s="365"/>
      <c r="AR69" s="365"/>
      <c r="AS69" s="365"/>
      <c r="AT69" s="365"/>
      <c r="AU69" s="359">
        <f t="shared" si="10"/>
        <v>0</v>
      </c>
      <c r="AV69" s="359"/>
      <c r="AW69" s="359"/>
      <c r="AX69" s="359"/>
      <c r="AY69" s="359"/>
      <c r="AZ69" s="359"/>
      <c r="BA69" s="359"/>
      <c r="BB69" s="359"/>
      <c r="BC69" s="369"/>
      <c r="BD69" s="369"/>
      <c r="BE69" s="369"/>
      <c r="BF69" s="369"/>
      <c r="BG69" s="369"/>
      <c r="BH69" s="369"/>
      <c r="BI69" s="369"/>
      <c r="BJ69" s="359">
        <f t="shared" si="11"/>
        <v>0</v>
      </c>
      <c r="BK69" s="359"/>
      <c r="BL69" s="359"/>
      <c r="BM69" s="359"/>
      <c r="BN69" s="359"/>
      <c r="BO69" s="359"/>
      <c r="BP69" s="359"/>
      <c r="BQ69" s="359"/>
      <c r="BR69" s="365"/>
      <c r="BS69" s="365"/>
      <c r="BT69" s="365"/>
      <c r="BU69" s="365"/>
      <c r="BV69" s="365"/>
      <c r="BW69" s="365"/>
      <c r="BX69" s="365"/>
      <c r="BY69" s="365"/>
      <c r="BZ69" s="369"/>
      <c r="CA69" s="369"/>
      <c r="CB69" s="369"/>
      <c r="CC69" s="369"/>
      <c r="CD69" s="369"/>
      <c r="CE69" s="369"/>
      <c r="CF69" s="369"/>
      <c r="CG69" s="369"/>
      <c r="CH69" s="365"/>
      <c r="CI69" s="365"/>
      <c r="CJ69" s="365"/>
      <c r="CK69" s="365"/>
      <c r="CL69" s="365"/>
      <c r="CM69" s="365"/>
      <c r="CN69" s="365"/>
      <c r="CO69" s="365"/>
      <c r="CP69" s="365"/>
      <c r="CQ69" s="365"/>
      <c r="CR69" s="365"/>
      <c r="CS69" s="365"/>
      <c r="CT69" s="365"/>
      <c r="CU69" s="365"/>
      <c r="CV69" s="365"/>
      <c r="CW69" s="365"/>
      <c r="CX69" s="365"/>
      <c r="CY69" s="365"/>
      <c r="CZ69" s="365"/>
      <c r="DA69" s="365"/>
      <c r="DB69" s="365"/>
      <c r="DC69" s="365"/>
      <c r="DD69" s="365"/>
      <c r="DE69" s="365"/>
      <c r="DF69" s="365"/>
      <c r="DG69" s="365"/>
      <c r="DH69" s="365"/>
      <c r="DI69" s="365"/>
      <c r="DJ69" s="365"/>
      <c r="DK69" s="365"/>
      <c r="DL69" s="365"/>
      <c r="DM69" s="365"/>
      <c r="DN69" s="365"/>
      <c r="DO69" s="365"/>
      <c r="DP69" s="365"/>
      <c r="DQ69" s="365"/>
      <c r="DR69" s="365"/>
      <c r="DS69" s="365"/>
      <c r="DT69" s="365"/>
      <c r="DU69" s="365"/>
      <c r="DV69" s="365"/>
      <c r="DW69" s="365"/>
      <c r="DX69" s="359">
        <f t="shared" si="12"/>
        <v>0</v>
      </c>
      <c r="DY69" s="359"/>
      <c r="DZ69" s="359"/>
      <c r="EA69" s="359"/>
      <c r="EB69" s="359"/>
      <c r="EC69" s="359"/>
      <c r="ED69" s="359"/>
      <c r="EE69" s="359"/>
      <c r="EF69" s="369"/>
      <c r="EG69" s="369"/>
      <c r="EH69" s="369"/>
      <c r="EI69" s="369"/>
      <c r="EJ69" s="369"/>
      <c r="EK69" s="369"/>
      <c r="EL69" s="369"/>
      <c r="EM69" s="369"/>
      <c r="EN69" s="369"/>
      <c r="EO69" s="369"/>
      <c r="EP69" s="369"/>
      <c r="EQ69" s="369"/>
      <c r="ER69" s="369"/>
      <c r="ES69" s="369"/>
      <c r="ET69" s="369"/>
      <c r="EU69" s="369"/>
      <c r="EV69" s="369"/>
      <c r="EW69" s="369"/>
      <c r="EX69" s="369"/>
      <c r="EY69" s="369"/>
      <c r="EZ69" s="369"/>
      <c r="FA69" s="369"/>
      <c r="FB69" s="369"/>
      <c r="FC69" s="369"/>
      <c r="FD69" s="369"/>
      <c r="FE69" s="369"/>
      <c r="FF69" s="369"/>
      <c r="FG69" s="369"/>
      <c r="FH69" s="369"/>
      <c r="FI69" s="369"/>
      <c r="FJ69" s="369"/>
      <c r="FK69" s="369"/>
    </row>
    <row r="70" spans="1:167" ht="39" customHeight="1" x14ac:dyDescent="0.25">
      <c r="A70" s="178" t="s">
        <v>257</v>
      </c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364" t="s">
        <v>258</v>
      </c>
      <c r="T70" s="364"/>
      <c r="U70" s="364"/>
      <c r="V70" s="364"/>
      <c r="W70" s="364"/>
      <c r="X70" s="364"/>
      <c r="Y70" s="365">
        <f t="shared" si="8"/>
        <v>0</v>
      </c>
      <c r="Z70" s="365"/>
      <c r="AA70" s="365"/>
      <c r="AB70" s="365"/>
      <c r="AC70" s="365"/>
      <c r="AD70" s="365"/>
      <c r="AE70" s="365"/>
      <c r="AF70" s="359">
        <f t="shared" si="9"/>
        <v>0</v>
      </c>
      <c r="AG70" s="359"/>
      <c r="AH70" s="359"/>
      <c r="AI70" s="359"/>
      <c r="AJ70" s="359"/>
      <c r="AK70" s="359"/>
      <c r="AL70" s="365"/>
      <c r="AM70" s="365"/>
      <c r="AN70" s="365"/>
      <c r="AO70" s="365"/>
      <c r="AP70" s="365"/>
      <c r="AQ70" s="365"/>
      <c r="AR70" s="365"/>
      <c r="AS70" s="365"/>
      <c r="AT70" s="365"/>
      <c r="AU70" s="359">
        <f t="shared" si="10"/>
        <v>0</v>
      </c>
      <c r="AV70" s="359"/>
      <c r="AW70" s="359"/>
      <c r="AX70" s="359"/>
      <c r="AY70" s="359"/>
      <c r="AZ70" s="359"/>
      <c r="BA70" s="359"/>
      <c r="BB70" s="359"/>
      <c r="BC70" s="369"/>
      <c r="BD70" s="369"/>
      <c r="BE70" s="369"/>
      <c r="BF70" s="369"/>
      <c r="BG70" s="369"/>
      <c r="BH70" s="369"/>
      <c r="BI70" s="369"/>
      <c r="BJ70" s="359">
        <f t="shared" si="11"/>
        <v>0</v>
      </c>
      <c r="BK70" s="359"/>
      <c r="BL70" s="359"/>
      <c r="BM70" s="359"/>
      <c r="BN70" s="359"/>
      <c r="BO70" s="359"/>
      <c r="BP70" s="359"/>
      <c r="BQ70" s="359"/>
      <c r="BR70" s="365"/>
      <c r="BS70" s="365"/>
      <c r="BT70" s="365"/>
      <c r="BU70" s="365"/>
      <c r="BV70" s="365"/>
      <c r="BW70" s="365"/>
      <c r="BX70" s="365"/>
      <c r="BY70" s="365"/>
      <c r="BZ70" s="369"/>
      <c r="CA70" s="369"/>
      <c r="CB70" s="369"/>
      <c r="CC70" s="369"/>
      <c r="CD70" s="369"/>
      <c r="CE70" s="369"/>
      <c r="CF70" s="369"/>
      <c r="CG70" s="369"/>
      <c r="CH70" s="365"/>
      <c r="CI70" s="365"/>
      <c r="CJ70" s="365"/>
      <c r="CK70" s="365"/>
      <c r="CL70" s="365"/>
      <c r="CM70" s="365"/>
      <c r="CN70" s="365"/>
      <c r="CO70" s="365"/>
      <c r="CP70" s="365"/>
      <c r="CQ70" s="365"/>
      <c r="CR70" s="365"/>
      <c r="CS70" s="365"/>
      <c r="CT70" s="365"/>
      <c r="CU70" s="365"/>
      <c r="CV70" s="365"/>
      <c r="CW70" s="365"/>
      <c r="CX70" s="365"/>
      <c r="CY70" s="365"/>
      <c r="CZ70" s="365"/>
      <c r="DA70" s="365"/>
      <c r="DB70" s="365"/>
      <c r="DC70" s="365"/>
      <c r="DD70" s="365"/>
      <c r="DE70" s="365"/>
      <c r="DF70" s="365"/>
      <c r="DG70" s="365"/>
      <c r="DH70" s="365"/>
      <c r="DI70" s="365"/>
      <c r="DJ70" s="365"/>
      <c r="DK70" s="365"/>
      <c r="DL70" s="365"/>
      <c r="DM70" s="365"/>
      <c r="DN70" s="365"/>
      <c r="DO70" s="365"/>
      <c r="DP70" s="365"/>
      <c r="DQ70" s="365"/>
      <c r="DR70" s="365"/>
      <c r="DS70" s="365"/>
      <c r="DT70" s="365"/>
      <c r="DU70" s="365"/>
      <c r="DV70" s="365"/>
      <c r="DW70" s="365"/>
      <c r="DX70" s="359">
        <f t="shared" si="12"/>
        <v>0</v>
      </c>
      <c r="DY70" s="359"/>
      <c r="DZ70" s="359"/>
      <c r="EA70" s="359"/>
      <c r="EB70" s="359"/>
      <c r="EC70" s="359"/>
      <c r="ED70" s="359"/>
      <c r="EE70" s="359"/>
      <c r="EF70" s="369"/>
      <c r="EG70" s="369"/>
      <c r="EH70" s="369"/>
      <c r="EI70" s="369"/>
      <c r="EJ70" s="369"/>
      <c r="EK70" s="369"/>
      <c r="EL70" s="369"/>
      <c r="EM70" s="369"/>
      <c r="EN70" s="369"/>
      <c r="EO70" s="369"/>
      <c r="EP70" s="369"/>
      <c r="EQ70" s="369"/>
      <c r="ER70" s="369"/>
      <c r="ES70" s="369"/>
      <c r="ET70" s="369"/>
      <c r="EU70" s="369"/>
      <c r="EV70" s="369"/>
      <c r="EW70" s="369"/>
      <c r="EX70" s="369"/>
      <c r="EY70" s="369"/>
      <c r="EZ70" s="369"/>
      <c r="FA70" s="369"/>
      <c r="FB70" s="369"/>
      <c r="FC70" s="369"/>
      <c r="FD70" s="369"/>
      <c r="FE70" s="369"/>
      <c r="FF70" s="369"/>
      <c r="FG70" s="369"/>
      <c r="FH70" s="369"/>
      <c r="FI70" s="369"/>
      <c r="FJ70" s="369"/>
      <c r="FK70" s="369"/>
    </row>
    <row r="71" spans="1:167" ht="38.25" customHeight="1" x14ac:dyDescent="0.25">
      <c r="A71" s="178" t="s">
        <v>259</v>
      </c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364" t="s">
        <v>260</v>
      </c>
      <c r="T71" s="364"/>
      <c r="U71" s="364"/>
      <c r="V71" s="364"/>
      <c r="W71" s="364"/>
      <c r="X71" s="364"/>
      <c r="Y71" s="365">
        <f t="shared" si="8"/>
        <v>0</v>
      </c>
      <c r="Z71" s="365"/>
      <c r="AA71" s="365"/>
      <c r="AB71" s="365"/>
      <c r="AC71" s="365"/>
      <c r="AD71" s="365"/>
      <c r="AE71" s="365"/>
      <c r="AF71" s="359">
        <f t="shared" si="9"/>
        <v>0</v>
      </c>
      <c r="AG71" s="359"/>
      <c r="AH71" s="359"/>
      <c r="AI71" s="359"/>
      <c r="AJ71" s="359"/>
      <c r="AK71" s="359"/>
      <c r="AL71" s="365"/>
      <c r="AM71" s="365"/>
      <c r="AN71" s="365"/>
      <c r="AO71" s="365"/>
      <c r="AP71" s="365"/>
      <c r="AQ71" s="365"/>
      <c r="AR71" s="365"/>
      <c r="AS71" s="365"/>
      <c r="AT71" s="365"/>
      <c r="AU71" s="359">
        <f t="shared" si="10"/>
        <v>0</v>
      </c>
      <c r="AV71" s="359"/>
      <c r="AW71" s="359"/>
      <c r="AX71" s="359"/>
      <c r="AY71" s="359"/>
      <c r="AZ71" s="359"/>
      <c r="BA71" s="359"/>
      <c r="BB71" s="359"/>
      <c r="BC71" s="369"/>
      <c r="BD71" s="369"/>
      <c r="BE71" s="369"/>
      <c r="BF71" s="369"/>
      <c r="BG71" s="369"/>
      <c r="BH71" s="369"/>
      <c r="BI71" s="369"/>
      <c r="BJ71" s="359">
        <f t="shared" si="11"/>
        <v>0</v>
      </c>
      <c r="BK71" s="359"/>
      <c r="BL71" s="359"/>
      <c r="BM71" s="359"/>
      <c r="BN71" s="359"/>
      <c r="BO71" s="359"/>
      <c r="BP71" s="359"/>
      <c r="BQ71" s="359"/>
      <c r="BR71" s="365"/>
      <c r="BS71" s="365"/>
      <c r="BT71" s="365"/>
      <c r="BU71" s="365"/>
      <c r="BV71" s="365"/>
      <c r="BW71" s="365"/>
      <c r="BX71" s="365"/>
      <c r="BY71" s="365"/>
      <c r="BZ71" s="369"/>
      <c r="CA71" s="369"/>
      <c r="CB71" s="369"/>
      <c r="CC71" s="369"/>
      <c r="CD71" s="369"/>
      <c r="CE71" s="369"/>
      <c r="CF71" s="369"/>
      <c r="CG71" s="369"/>
      <c r="CH71" s="365"/>
      <c r="CI71" s="365"/>
      <c r="CJ71" s="365"/>
      <c r="CK71" s="365"/>
      <c r="CL71" s="365"/>
      <c r="CM71" s="365"/>
      <c r="CN71" s="365"/>
      <c r="CO71" s="365"/>
      <c r="CP71" s="365"/>
      <c r="CQ71" s="365"/>
      <c r="CR71" s="365"/>
      <c r="CS71" s="365"/>
      <c r="CT71" s="365"/>
      <c r="CU71" s="365"/>
      <c r="CV71" s="365"/>
      <c r="CW71" s="365"/>
      <c r="CX71" s="365"/>
      <c r="CY71" s="365"/>
      <c r="CZ71" s="365"/>
      <c r="DA71" s="365"/>
      <c r="DB71" s="365"/>
      <c r="DC71" s="365"/>
      <c r="DD71" s="365"/>
      <c r="DE71" s="365"/>
      <c r="DF71" s="365"/>
      <c r="DG71" s="365"/>
      <c r="DH71" s="365"/>
      <c r="DI71" s="365"/>
      <c r="DJ71" s="365"/>
      <c r="DK71" s="365"/>
      <c r="DL71" s="365"/>
      <c r="DM71" s="365"/>
      <c r="DN71" s="365"/>
      <c r="DO71" s="365"/>
      <c r="DP71" s="365"/>
      <c r="DQ71" s="365"/>
      <c r="DR71" s="365"/>
      <c r="DS71" s="365"/>
      <c r="DT71" s="365"/>
      <c r="DU71" s="365"/>
      <c r="DV71" s="365"/>
      <c r="DW71" s="365"/>
      <c r="DX71" s="359">
        <f t="shared" si="12"/>
        <v>0</v>
      </c>
      <c r="DY71" s="359"/>
      <c r="DZ71" s="359"/>
      <c r="EA71" s="359"/>
      <c r="EB71" s="359"/>
      <c r="EC71" s="359"/>
      <c r="ED71" s="359"/>
      <c r="EE71" s="359"/>
      <c r="EF71" s="369"/>
      <c r="EG71" s="369"/>
      <c r="EH71" s="369"/>
      <c r="EI71" s="369"/>
      <c r="EJ71" s="369"/>
      <c r="EK71" s="369"/>
      <c r="EL71" s="369"/>
      <c r="EM71" s="369"/>
      <c r="EN71" s="369"/>
      <c r="EO71" s="369"/>
      <c r="EP71" s="369"/>
      <c r="EQ71" s="369"/>
      <c r="ER71" s="369"/>
      <c r="ES71" s="369"/>
      <c r="ET71" s="369"/>
      <c r="EU71" s="369"/>
      <c r="EV71" s="369"/>
      <c r="EW71" s="369"/>
      <c r="EX71" s="369"/>
      <c r="EY71" s="369"/>
      <c r="EZ71" s="369"/>
      <c r="FA71" s="369"/>
      <c r="FB71" s="369"/>
      <c r="FC71" s="369"/>
      <c r="FD71" s="369"/>
      <c r="FE71" s="369"/>
      <c r="FF71" s="369"/>
      <c r="FG71" s="369"/>
      <c r="FH71" s="369"/>
      <c r="FI71" s="369"/>
      <c r="FJ71" s="369"/>
      <c r="FK71" s="369"/>
    </row>
    <row r="72" spans="1:167" ht="39" customHeight="1" x14ac:dyDescent="0.25">
      <c r="A72" s="178" t="s">
        <v>261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364" t="s">
        <v>262</v>
      </c>
      <c r="T72" s="364"/>
      <c r="U72" s="364"/>
      <c r="V72" s="364"/>
      <c r="W72" s="364"/>
      <c r="X72" s="364"/>
      <c r="Y72" s="365">
        <f t="shared" si="8"/>
        <v>0</v>
      </c>
      <c r="Z72" s="365"/>
      <c r="AA72" s="365"/>
      <c r="AB72" s="365"/>
      <c r="AC72" s="365"/>
      <c r="AD72" s="365"/>
      <c r="AE72" s="365"/>
      <c r="AF72" s="359">
        <f t="shared" si="9"/>
        <v>0</v>
      </c>
      <c r="AG72" s="359"/>
      <c r="AH72" s="359"/>
      <c r="AI72" s="359"/>
      <c r="AJ72" s="359"/>
      <c r="AK72" s="359"/>
      <c r="AL72" s="365"/>
      <c r="AM72" s="365"/>
      <c r="AN72" s="365"/>
      <c r="AO72" s="365"/>
      <c r="AP72" s="365"/>
      <c r="AQ72" s="365"/>
      <c r="AR72" s="365"/>
      <c r="AS72" s="365"/>
      <c r="AT72" s="365"/>
      <c r="AU72" s="359">
        <f t="shared" si="10"/>
        <v>0</v>
      </c>
      <c r="AV72" s="359"/>
      <c r="AW72" s="359"/>
      <c r="AX72" s="359"/>
      <c r="AY72" s="359"/>
      <c r="AZ72" s="359"/>
      <c r="BA72" s="359"/>
      <c r="BB72" s="359"/>
      <c r="BC72" s="369"/>
      <c r="BD72" s="369"/>
      <c r="BE72" s="369"/>
      <c r="BF72" s="369"/>
      <c r="BG72" s="369"/>
      <c r="BH72" s="369"/>
      <c r="BI72" s="369"/>
      <c r="BJ72" s="359">
        <f t="shared" si="11"/>
        <v>0</v>
      </c>
      <c r="BK72" s="359"/>
      <c r="BL72" s="359"/>
      <c r="BM72" s="359"/>
      <c r="BN72" s="359"/>
      <c r="BO72" s="359"/>
      <c r="BP72" s="359"/>
      <c r="BQ72" s="359"/>
      <c r="BR72" s="365"/>
      <c r="BS72" s="365"/>
      <c r="BT72" s="365"/>
      <c r="BU72" s="365"/>
      <c r="BV72" s="365"/>
      <c r="BW72" s="365"/>
      <c r="BX72" s="365"/>
      <c r="BY72" s="365"/>
      <c r="BZ72" s="369"/>
      <c r="CA72" s="369"/>
      <c r="CB72" s="369"/>
      <c r="CC72" s="369"/>
      <c r="CD72" s="369"/>
      <c r="CE72" s="369"/>
      <c r="CF72" s="369"/>
      <c r="CG72" s="369"/>
      <c r="CH72" s="365"/>
      <c r="CI72" s="365"/>
      <c r="CJ72" s="365"/>
      <c r="CK72" s="365"/>
      <c r="CL72" s="365"/>
      <c r="CM72" s="365"/>
      <c r="CN72" s="365"/>
      <c r="CO72" s="365"/>
      <c r="CP72" s="365"/>
      <c r="CQ72" s="365"/>
      <c r="CR72" s="365"/>
      <c r="CS72" s="365"/>
      <c r="CT72" s="365"/>
      <c r="CU72" s="365"/>
      <c r="CV72" s="365"/>
      <c r="CW72" s="365"/>
      <c r="CX72" s="365"/>
      <c r="CY72" s="365"/>
      <c r="CZ72" s="365"/>
      <c r="DA72" s="365"/>
      <c r="DB72" s="365"/>
      <c r="DC72" s="365"/>
      <c r="DD72" s="365"/>
      <c r="DE72" s="365"/>
      <c r="DF72" s="365"/>
      <c r="DG72" s="365"/>
      <c r="DH72" s="365"/>
      <c r="DI72" s="365"/>
      <c r="DJ72" s="365"/>
      <c r="DK72" s="365"/>
      <c r="DL72" s="365"/>
      <c r="DM72" s="365"/>
      <c r="DN72" s="365"/>
      <c r="DO72" s="365"/>
      <c r="DP72" s="365"/>
      <c r="DQ72" s="365"/>
      <c r="DR72" s="365"/>
      <c r="DS72" s="365"/>
      <c r="DT72" s="365"/>
      <c r="DU72" s="365"/>
      <c r="DV72" s="365"/>
      <c r="DW72" s="365"/>
      <c r="DX72" s="359">
        <f t="shared" si="12"/>
        <v>0</v>
      </c>
      <c r="DY72" s="359"/>
      <c r="DZ72" s="359"/>
      <c r="EA72" s="359"/>
      <c r="EB72" s="359"/>
      <c r="EC72" s="359"/>
      <c r="ED72" s="359"/>
      <c r="EE72" s="359"/>
      <c r="EF72" s="369"/>
      <c r="EG72" s="369"/>
      <c r="EH72" s="369"/>
      <c r="EI72" s="369"/>
      <c r="EJ72" s="369"/>
      <c r="EK72" s="369"/>
      <c r="EL72" s="369"/>
      <c r="EM72" s="369"/>
      <c r="EN72" s="369"/>
      <c r="EO72" s="369"/>
      <c r="EP72" s="369"/>
      <c r="EQ72" s="369"/>
      <c r="ER72" s="369"/>
      <c r="ES72" s="369"/>
      <c r="ET72" s="369"/>
      <c r="EU72" s="369"/>
      <c r="EV72" s="369"/>
      <c r="EW72" s="369"/>
      <c r="EX72" s="369"/>
      <c r="EY72" s="369"/>
      <c r="EZ72" s="369"/>
      <c r="FA72" s="369"/>
      <c r="FB72" s="369"/>
      <c r="FC72" s="369"/>
      <c r="FD72" s="369"/>
      <c r="FE72" s="369"/>
      <c r="FF72" s="369"/>
      <c r="FG72" s="369"/>
      <c r="FH72" s="369"/>
      <c r="FI72" s="369"/>
      <c r="FJ72" s="369"/>
      <c r="FK72" s="369"/>
    </row>
    <row r="73" spans="1:167" ht="13.5" customHeight="1" x14ac:dyDescent="0.25">
      <c r="A73" s="178" t="s">
        <v>263</v>
      </c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364" t="s">
        <v>264</v>
      </c>
      <c r="T73" s="364"/>
      <c r="U73" s="364"/>
      <c r="V73" s="364"/>
      <c r="W73" s="364"/>
      <c r="X73" s="364"/>
      <c r="Y73" s="365">
        <f t="shared" si="8"/>
        <v>0</v>
      </c>
      <c r="Z73" s="365"/>
      <c r="AA73" s="365"/>
      <c r="AB73" s="365"/>
      <c r="AC73" s="365"/>
      <c r="AD73" s="365"/>
      <c r="AE73" s="365"/>
      <c r="AF73" s="359">
        <f t="shared" si="9"/>
        <v>0</v>
      </c>
      <c r="AG73" s="359"/>
      <c r="AH73" s="359"/>
      <c r="AI73" s="359"/>
      <c r="AJ73" s="359"/>
      <c r="AK73" s="359"/>
      <c r="AL73" s="365"/>
      <c r="AM73" s="365"/>
      <c r="AN73" s="365"/>
      <c r="AO73" s="365"/>
      <c r="AP73" s="365"/>
      <c r="AQ73" s="365"/>
      <c r="AR73" s="365"/>
      <c r="AS73" s="365"/>
      <c r="AT73" s="365"/>
      <c r="AU73" s="359">
        <f t="shared" si="10"/>
        <v>0</v>
      </c>
      <c r="AV73" s="359"/>
      <c r="AW73" s="359"/>
      <c r="AX73" s="359"/>
      <c r="AY73" s="359"/>
      <c r="AZ73" s="359"/>
      <c r="BA73" s="359"/>
      <c r="BB73" s="359"/>
      <c r="BC73" s="369"/>
      <c r="BD73" s="369"/>
      <c r="BE73" s="369"/>
      <c r="BF73" s="369"/>
      <c r="BG73" s="369"/>
      <c r="BH73" s="369"/>
      <c r="BI73" s="369"/>
      <c r="BJ73" s="359">
        <f t="shared" si="11"/>
        <v>0</v>
      </c>
      <c r="BK73" s="359"/>
      <c r="BL73" s="359"/>
      <c r="BM73" s="359"/>
      <c r="BN73" s="359"/>
      <c r="BO73" s="359"/>
      <c r="BP73" s="359"/>
      <c r="BQ73" s="359"/>
      <c r="BR73" s="365"/>
      <c r="BS73" s="365"/>
      <c r="BT73" s="365"/>
      <c r="BU73" s="365"/>
      <c r="BV73" s="365"/>
      <c r="BW73" s="365"/>
      <c r="BX73" s="365"/>
      <c r="BY73" s="365"/>
      <c r="BZ73" s="369"/>
      <c r="CA73" s="369"/>
      <c r="CB73" s="369"/>
      <c r="CC73" s="369"/>
      <c r="CD73" s="369"/>
      <c r="CE73" s="369"/>
      <c r="CF73" s="369"/>
      <c r="CG73" s="369"/>
      <c r="CH73" s="365"/>
      <c r="CI73" s="365"/>
      <c r="CJ73" s="365"/>
      <c r="CK73" s="365"/>
      <c r="CL73" s="365"/>
      <c r="CM73" s="365"/>
      <c r="CN73" s="365"/>
      <c r="CO73" s="365"/>
      <c r="CP73" s="365"/>
      <c r="CQ73" s="365"/>
      <c r="CR73" s="365"/>
      <c r="CS73" s="365"/>
      <c r="CT73" s="365"/>
      <c r="CU73" s="365"/>
      <c r="CV73" s="365"/>
      <c r="CW73" s="365"/>
      <c r="CX73" s="365"/>
      <c r="CY73" s="365"/>
      <c r="CZ73" s="365"/>
      <c r="DA73" s="365"/>
      <c r="DB73" s="365"/>
      <c r="DC73" s="365"/>
      <c r="DD73" s="365"/>
      <c r="DE73" s="365"/>
      <c r="DF73" s="365"/>
      <c r="DG73" s="365"/>
      <c r="DH73" s="365"/>
      <c r="DI73" s="365"/>
      <c r="DJ73" s="365"/>
      <c r="DK73" s="365"/>
      <c r="DL73" s="365"/>
      <c r="DM73" s="365"/>
      <c r="DN73" s="365"/>
      <c r="DO73" s="365"/>
      <c r="DP73" s="365"/>
      <c r="DQ73" s="365"/>
      <c r="DR73" s="365"/>
      <c r="DS73" s="365"/>
      <c r="DT73" s="365"/>
      <c r="DU73" s="365"/>
      <c r="DV73" s="365"/>
      <c r="DW73" s="365"/>
      <c r="DX73" s="359">
        <f t="shared" si="12"/>
        <v>0</v>
      </c>
      <c r="DY73" s="359"/>
      <c r="DZ73" s="359"/>
      <c r="EA73" s="359"/>
      <c r="EB73" s="359"/>
      <c r="EC73" s="359"/>
      <c r="ED73" s="359"/>
      <c r="EE73" s="359"/>
      <c r="EF73" s="369"/>
      <c r="EG73" s="369"/>
      <c r="EH73" s="369"/>
      <c r="EI73" s="369"/>
      <c r="EJ73" s="369"/>
      <c r="EK73" s="369"/>
      <c r="EL73" s="369"/>
      <c r="EM73" s="369"/>
      <c r="EN73" s="369"/>
      <c r="EO73" s="369"/>
      <c r="EP73" s="369"/>
      <c r="EQ73" s="369"/>
      <c r="ER73" s="369"/>
      <c r="ES73" s="369"/>
      <c r="ET73" s="369"/>
      <c r="EU73" s="369"/>
      <c r="EV73" s="369"/>
      <c r="EW73" s="369"/>
      <c r="EX73" s="369"/>
      <c r="EY73" s="369"/>
      <c r="EZ73" s="369"/>
      <c r="FA73" s="369"/>
      <c r="FB73" s="369"/>
      <c r="FC73" s="369"/>
      <c r="FD73" s="369"/>
      <c r="FE73" s="369"/>
      <c r="FF73" s="369"/>
      <c r="FG73" s="369"/>
      <c r="FH73" s="369"/>
      <c r="FI73" s="369"/>
      <c r="FJ73" s="369"/>
      <c r="FK73" s="369"/>
    </row>
    <row r="74" spans="1:167" ht="24.75" customHeight="1" x14ac:dyDescent="0.25">
      <c r="A74" s="178" t="s">
        <v>265</v>
      </c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364" t="s">
        <v>266</v>
      </c>
      <c r="T74" s="364"/>
      <c r="U74" s="364"/>
      <c r="V74" s="364"/>
      <c r="W74" s="364"/>
      <c r="X74" s="364"/>
      <c r="Y74" s="365">
        <f t="shared" si="8"/>
        <v>0</v>
      </c>
      <c r="Z74" s="365"/>
      <c r="AA74" s="365"/>
      <c r="AB74" s="365"/>
      <c r="AC74" s="365"/>
      <c r="AD74" s="365"/>
      <c r="AE74" s="365"/>
      <c r="AF74" s="359">
        <f t="shared" si="9"/>
        <v>0</v>
      </c>
      <c r="AG74" s="359"/>
      <c r="AH74" s="359"/>
      <c r="AI74" s="359"/>
      <c r="AJ74" s="359"/>
      <c r="AK74" s="359"/>
      <c r="AL74" s="365"/>
      <c r="AM74" s="365"/>
      <c r="AN74" s="365"/>
      <c r="AO74" s="365"/>
      <c r="AP74" s="365"/>
      <c r="AQ74" s="365"/>
      <c r="AR74" s="365"/>
      <c r="AS74" s="365"/>
      <c r="AT74" s="365"/>
      <c r="AU74" s="359">
        <f t="shared" si="10"/>
        <v>0</v>
      </c>
      <c r="AV74" s="359"/>
      <c r="AW74" s="359"/>
      <c r="AX74" s="359"/>
      <c r="AY74" s="359"/>
      <c r="AZ74" s="359"/>
      <c r="BA74" s="359"/>
      <c r="BB74" s="359"/>
      <c r="BC74" s="369"/>
      <c r="BD74" s="369"/>
      <c r="BE74" s="369"/>
      <c r="BF74" s="369"/>
      <c r="BG74" s="369"/>
      <c r="BH74" s="369"/>
      <c r="BI74" s="369"/>
      <c r="BJ74" s="359">
        <f t="shared" si="11"/>
        <v>0</v>
      </c>
      <c r="BK74" s="359"/>
      <c r="BL74" s="359"/>
      <c r="BM74" s="359"/>
      <c r="BN74" s="359"/>
      <c r="BO74" s="359"/>
      <c r="BP74" s="359"/>
      <c r="BQ74" s="359"/>
      <c r="BR74" s="365"/>
      <c r="BS74" s="365"/>
      <c r="BT74" s="365"/>
      <c r="BU74" s="365"/>
      <c r="BV74" s="365"/>
      <c r="BW74" s="365"/>
      <c r="BX74" s="365"/>
      <c r="BY74" s="365"/>
      <c r="BZ74" s="369"/>
      <c r="CA74" s="369"/>
      <c r="CB74" s="369"/>
      <c r="CC74" s="369"/>
      <c r="CD74" s="369"/>
      <c r="CE74" s="369"/>
      <c r="CF74" s="369"/>
      <c r="CG74" s="369"/>
      <c r="CH74" s="365"/>
      <c r="CI74" s="365"/>
      <c r="CJ74" s="365"/>
      <c r="CK74" s="365"/>
      <c r="CL74" s="365"/>
      <c r="CM74" s="365"/>
      <c r="CN74" s="365"/>
      <c r="CO74" s="365"/>
      <c r="CP74" s="365"/>
      <c r="CQ74" s="365"/>
      <c r="CR74" s="365"/>
      <c r="CS74" s="365"/>
      <c r="CT74" s="365"/>
      <c r="CU74" s="365"/>
      <c r="CV74" s="365"/>
      <c r="CW74" s="365"/>
      <c r="CX74" s="365"/>
      <c r="CY74" s="365"/>
      <c r="CZ74" s="365"/>
      <c r="DA74" s="365"/>
      <c r="DB74" s="365"/>
      <c r="DC74" s="365"/>
      <c r="DD74" s="365"/>
      <c r="DE74" s="365"/>
      <c r="DF74" s="365"/>
      <c r="DG74" s="365"/>
      <c r="DH74" s="365"/>
      <c r="DI74" s="365"/>
      <c r="DJ74" s="365"/>
      <c r="DK74" s="365"/>
      <c r="DL74" s="365"/>
      <c r="DM74" s="365"/>
      <c r="DN74" s="365"/>
      <c r="DO74" s="365"/>
      <c r="DP74" s="365"/>
      <c r="DQ74" s="365"/>
      <c r="DR74" s="365"/>
      <c r="DS74" s="365"/>
      <c r="DT74" s="365"/>
      <c r="DU74" s="365"/>
      <c r="DV74" s="365"/>
      <c r="DW74" s="365"/>
      <c r="DX74" s="359">
        <f t="shared" si="12"/>
        <v>0</v>
      </c>
      <c r="DY74" s="359"/>
      <c r="DZ74" s="359"/>
      <c r="EA74" s="359"/>
      <c r="EB74" s="359"/>
      <c r="EC74" s="359"/>
      <c r="ED74" s="359"/>
      <c r="EE74" s="359"/>
      <c r="EF74" s="369"/>
      <c r="EG74" s="369"/>
      <c r="EH74" s="369"/>
      <c r="EI74" s="369"/>
      <c r="EJ74" s="369"/>
      <c r="EK74" s="369"/>
      <c r="EL74" s="369"/>
      <c r="EM74" s="369"/>
      <c r="EN74" s="369"/>
      <c r="EO74" s="369"/>
      <c r="EP74" s="369"/>
      <c r="EQ74" s="369"/>
      <c r="ER74" s="369"/>
      <c r="ES74" s="369"/>
      <c r="ET74" s="369"/>
      <c r="EU74" s="369"/>
      <c r="EV74" s="369"/>
      <c r="EW74" s="369"/>
      <c r="EX74" s="369"/>
      <c r="EY74" s="369"/>
      <c r="EZ74" s="369"/>
      <c r="FA74" s="369"/>
      <c r="FB74" s="369"/>
      <c r="FC74" s="369"/>
      <c r="FD74" s="369"/>
      <c r="FE74" s="369"/>
      <c r="FF74" s="369"/>
      <c r="FG74" s="369"/>
      <c r="FH74" s="369"/>
      <c r="FI74" s="369"/>
      <c r="FJ74" s="369"/>
      <c r="FK74" s="369"/>
    </row>
    <row r="75" spans="1:167" ht="12.75" customHeight="1" x14ac:dyDescent="0.25">
      <c r="A75" s="178" t="s">
        <v>267</v>
      </c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364" t="s">
        <v>268</v>
      </c>
      <c r="T75" s="364"/>
      <c r="U75" s="364"/>
      <c r="V75" s="364"/>
      <c r="W75" s="364"/>
      <c r="X75" s="364"/>
      <c r="Y75" s="365">
        <f t="shared" si="8"/>
        <v>0</v>
      </c>
      <c r="Z75" s="365"/>
      <c r="AA75" s="365"/>
      <c r="AB75" s="365"/>
      <c r="AC75" s="365"/>
      <c r="AD75" s="365"/>
      <c r="AE75" s="365"/>
      <c r="AF75" s="359">
        <f t="shared" si="9"/>
        <v>0</v>
      </c>
      <c r="AG75" s="359"/>
      <c r="AH75" s="359"/>
      <c r="AI75" s="359"/>
      <c r="AJ75" s="359"/>
      <c r="AK75" s="359"/>
      <c r="AL75" s="365"/>
      <c r="AM75" s="365"/>
      <c r="AN75" s="365"/>
      <c r="AO75" s="365"/>
      <c r="AP75" s="365"/>
      <c r="AQ75" s="365"/>
      <c r="AR75" s="365"/>
      <c r="AS75" s="365"/>
      <c r="AT75" s="365"/>
      <c r="AU75" s="359">
        <f t="shared" si="10"/>
        <v>0</v>
      </c>
      <c r="AV75" s="359"/>
      <c r="AW75" s="359"/>
      <c r="AX75" s="359"/>
      <c r="AY75" s="359"/>
      <c r="AZ75" s="359"/>
      <c r="BA75" s="359"/>
      <c r="BB75" s="359"/>
      <c r="BC75" s="369"/>
      <c r="BD75" s="369"/>
      <c r="BE75" s="369"/>
      <c r="BF75" s="369"/>
      <c r="BG75" s="369"/>
      <c r="BH75" s="369"/>
      <c r="BI75" s="369"/>
      <c r="BJ75" s="359">
        <f t="shared" si="11"/>
        <v>0</v>
      </c>
      <c r="BK75" s="359"/>
      <c r="BL75" s="359"/>
      <c r="BM75" s="359"/>
      <c r="BN75" s="359"/>
      <c r="BO75" s="359"/>
      <c r="BP75" s="359"/>
      <c r="BQ75" s="359"/>
      <c r="BR75" s="365"/>
      <c r="BS75" s="365"/>
      <c r="BT75" s="365"/>
      <c r="BU75" s="365"/>
      <c r="BV75" s="365"/>
      <c r="BW75" s="365"/>
      <c r="BX75" s="365"/>
      <c r="BY75" s="365"/>
      <c r="BZ75" s="369"/>
      <c r="CA75" s="369"/>
      <c r="CB75" s="369"/>
      <c r="CC75" s="369"/>
      <c r="CD75" s="369"/>
      <c r="CE75" s="369"/>
      <c r="CF75" s="369"/>
      <c r="CG75" s="369"/>
      <c r="CH75" s="365"/>
      <c r="CI75" s="365"/>
      <c r="CJ75" s="365"/>
      <c r="CK75" s="365"/>
      <c r="CL75" s="365"/>
      <c r="CM75" s="365"/>
      <c r="CN75" s="365"/>
      <c r="CO75" s="365"/>
      <c r="CP75" s="365"/>
      <c r="CQ75" s="365"/>
      <c r="CR75" s="365"/>
      <c r="CS75" s="365"/>
      <c r="CT75" s="365"/>
      <c r="CU75" s="365"/>
      <c r="CV75" s="365"/>
      <c r="CW75" s="365"/>
      <c r="CX75" s="365"/>
      <c r="CY75" s="365"/>
      <c r="CZ75" s="365"/>
      <c r="DA75" s="365"/>
      <c r="DB75" s="365"/>
      <c r="DC75" s="365"/>
      <c r="DD75" s="365"/>
      <c r="DE75" s="365"/>
      <c r="DF75" s="365"/>
      <c r="DG75" s="365"/>
      <c r="DH75" s="365"/>
      <c r="DI75" s="365"/>
      <c r="DJ75" s="365"/>
      <c r="DK75" s="365"/>
      <c r="DL75" s="365"/>
      <c r="DM75" s="365"/>
      <c r="DN75" s="365"/>
      <c r="DO75" s="365"/>
      <c r="DP75" s="365"/>
      <c r="DQ75" s="365"/>
      <c r="DR75" s="365"/>
      <c r="DS75" s="365"/>
      <c r="DT75" s="365"/>
      <c r="DU75" s="365"/>
      <c r="DV75" s="365"/>
      <c r="DW75" s="365"/>
      <c r="DX75" s="359">
        <f t="shared" si="12"/>
        <v>0</v>
      </c>
      <c r="DY75" s="359"/>
      <c r="DZ75" s="359"/>
      <c r="EA75" s="359"/>
      <c r="EB75" s="359"/>
      <c r="EC75" s="359"/>
      <c r="ED75" s="359"/>
      <c r="EE75" s="359"/>
      <c r="EF75" s="369"/>
      <c r="EG75" s="369"/>
      <c r="EH75" s="369"/>
      <c r="EI75" s="369"/>
      <c r="EJ75" s="369"/>
      <c r="EK75" s="369"/>
      <c r="EL75" s="369"/>
      <c r="EM75" s="369"/>
      <c r="EN75" s="369"/>
      <c r="EO75" s="369"/>
      <c r="EP75" s="369"/>
      <c r="EQ75" s="369"/>
      <c r="ER75" s="369"/>
      <c r="ES75" s="369"/>
      <c r="ET75" s="369"/>
      <c r="EU75" s="369"/>
      <c r="EV75" s="369"/>
      <c r="EW75" s="369"/>
      <c r="EX75" s="369"/>
      <c r="EY75" s="369"/>
      <c r="EZ75" s="369"/>
      <c r="FA75" s="369"/>
      <c r="FB75" s="369"/>
      <c r="FC75" s="369"/>
      <c r="FD75" s="369"/>
      <c r="FE75" s="369"/>
      <c r="FF75" s="369"/>
      <c r="FG75" s="369"/>
      <c r="FH75" s="369"/>
      <c r="FI75" s="369"/>
      <c r="FJ75" s="369"/>
      <c r="FK75" s="369"/>
    </row>
    <row r="76" spans="1:167" ht="24.75" customHeight="1" x14ac:dyDescent="0.25">
      <c r="A76" s="178" t="s">
        <v>269</v>
      </c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364" t="s">
        <v>270</v>
      </c>
      <c r="T76" s="364"/>
      <c r="U76" s="364"/>
      <c r="V76" s="364"/>
      <c r="W76" s="364"/>
      <c r="X76" s="364"/>
      <c r="Y76" s="365">
        <f t="shared" si="8"/>
        <v>0</v>
      </c>
      <c r="Z76" s="365"/>
      <c r="AA76" s="365"/>
      <c r="AB76" s="365"/>
      <c r="AC76" s="365"/>
      <c r="AD76" s="365"/>
      <c r="AE76" s="365"/>
      <c r="AF76" s="359">
        <f t="shared" si="9"/>
        <v>0</v>
      </c>
      <c r="AG76" s="359"/>
      <c r="AH76" s="359"/>
      <c r="AI76" s="359"/>
      <c r="AJ76" s="359"/>
      <c r="AK76" s="359"/>
      <c r="AL76" s="365"/>
      <c r="AM76" s="365"/>
      <c r="AN76" s="365"/>
      <c r="AO76" s="365"/>
      <c r="AP76" s="365"/>
      <c r="AQ76" s="365"/>
      <c r="AR76" s="365"/>
      <c r="AS76" s="365"/>
      <c r="AT76" s="365"/>
      <c r="AU76" s="359">
        <f t="shared" si="10"/>
        <v>0</v>
      </c>
      <c r="AV76" s="359"/>
      <c r="AW76" s="359"/>
      <c r="AX76" s="359"/>
      <c r="AY76" s="359"/>
      <c r="AZ76" s="359"/>
      <c r="BA76" s="359"/>
      <c r="BB76" s="359"/>
      <c r="BC76" s="369"/>
      <c r="BD76" s="369"/>
      <c r="BE76" s="369"/>
      <c r="BF76" s="369"/>
      <c r="BG76" s="369"/>
      <c r="BH76" s="369"/>
      <c r="BI76" s="369"/>
      <c r="BJ76" s="359">
        <f t="shared" ref="BJ76" si="13">BC76/$Y$88*100</f>
        <v>0</v>
      </c>
      <c r="BK76" s="359"/>
      <c r="BL76" s="359"/>
      <c r="BM76" s="359"/>
      <c r="BN76" s="359"/>
      <c r="BO76" s="359"/>
      <c r="BP76" s="359"/>
      <c r="BQ76" s="359"/>
      <c r="BR76" s="365"/>
      <c r="BS76" s="365"/>
      <c r="BT76" s="365"/>
      <c r="BU76" s="365"/>
      <c r="BV76" s="365"/>
      <c r="BW76" s="365"/>
      <c r="BX76" s="365"/>
      <c r="BY76" s="365"/>
      <c r="BZ76" s="369"/>
      <c r="CA76" s="369"/>
      <c r="CB76" s="369"/>
      <c r="CC76" s="369"/>
      <c r="CD76" s="369"/>
      <c r="CE76" s="369"/>
      <c r="CF76" s="369"/>
      <c r="CG76" s="369"/>
      <c r="CH76" s="365"/>
      <c r="CI76" s="365"/>
      <c r="CJ76" s="365"/>
      <c r="CK76" s="365"/>
      <c r="CL76" s="365"/>
      <c r="CM76" s="365"/>
      <c r="CN76" s="365"/>
      <c r="CO76" s="365"/>
      <c r="CP76" s="365"/>
      <c r="CQ76" s="365"/>
      <c r="CR76" s="365"/>
      <c r="CS76" s="365"/>
      <c r="CT76" s="365"/>
      <c r="CU76" s="365"/>
      <c r="CV76" s="365"/>
      <c r="CW76" s="365"/>
      <c r="CX76" s="365"/>
      <c r="CY76" s="365"/>
      <c r="CZ76" s="365"/>
      <c r="DA76" s="365"/>
      <c r="DB76" s="365"/>
      <c r="DC76" s="365"/>
      <c r="DD76" s="365"/>
      <c r="DE76" s="365"/>
      <c r="DF76" s="365"/>
      <c r="DG76" s="365"/>
      <c r="DH76" s="365"/>
      <c r="DI76" s="365"/>
      <c r="DJ76" s="365"/>
      <c r="DK76" s="365"/>
      <c r="DL76" s="365"/>
      <c r="DM76" s="365"/>
      <c r="DN76" s="365"/>
      <c r="DO76" s="365"/>
      <c r="DP76" s="365"/>
      <c r="DQ76" s="365"/>
      <c r="DR76" s="365"/>
      <c r="DS76" s="365"/>
      <c r="DT76" s="365"/>
      <c r="DU76" s="365"/>
      <c r="DV76" s="365"/>
      <c r="DW76" s="365"/>
      <c r="DX76" s="359">
        <f t="shared" si="12"/>
        <v>0</v>
      </c>
      <c r="DY76" s="359"/>
      <c r="DZ76" s="359"/>
      <c r="EA76" s="359"/>
      <c r="EB76" s="359"/>
      <c r="EC76" s="359"/>
      <c r="ED76" s="359"/>
      <c r="EE76" s="359"/>
      <c r="EF76" s="369"/>
      <c r="EG76" s="369"/>
      <c r="EH76" s="369"/>
      <c r="EI76" s="369"/>
      <c r="EJ76" s="369"/>
      <c r="EK76" s="369"/>
      <c r="EL76" s="369"/>
      <c r="EM76" s="369"/>
      <c r="EN76" s="369"/>
      <c r="EO76" s="369"/>
      <c r="EP76" s="369"/>
      <c r="EQ76" s="369"/>
      <c r="ER76" s="369"/>
      <c r="ES76" s="369"/>
      <c r="ET76" s="369"/>
      <c r="EU76" s="369"/>
      <c r="EV76" s="369"/>
      <c r="EW76" s="369"/>
      <c r="EX76" s="369"/>
      <c r="EY76" s="369"/>
      <c r="EZ76" s="369"/>
      <c r="FA76" s="369"/>
      <c r="FB76" s="369"/>
      <c r="FC76" s="369"/>
      <c r="FD76" s="369"/>
      <c r="FE76" s="369"/>
      <c r="FF76" s="369"/>
      <c r="FG76" s="369"/>
      <c r="FH76" s="369"/>
      <c r="FI76" s="369"/>
      <c r="FJ76" s="369"/>
      <c r="FK76" s="369"/>
    </row>
    <row r="77" spans="1:167" x14ac:dyDescent="0.25">
      <c r="A77" s="162" t="s">
        <v>146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6"/>
      <c r="S77" s="164" t="s">
        <v>297</v>
      </c>
      <c r="T77" s="165"/>
      <c r="U77" s="165"/>
      <c r="V77" s="165"/>
      <c r="W77" s="165"/>
      <c r="X77" s="218"/>
      <c r="Y77" s="164" t="s">
        <v>314</v>
      </c>
      <c r="Z77" s="165"/>
      <c r="AA77" s="165"/>
      <c r="AB77" s="165"/>
      <c r="AC77" s="165"/>
      <c r="AD77" s="165"/>
      <c r="AE77" s="218"/>
      <c r="AF77" s="164" t="s">
        <v>299</v>
      </c>
      <c r="AG77" s="165"/>
      <c r="AH77" s="165"/>
      <c r="AI77" s="165"/>
      <c r="AJ77" s="165"/>
      <c r="AK77" s="218"/>
      <c r="AL77" s="171" t="s">
        <v>230</v>
      </c>
      <c r="AM77" s="172"/>
      <c r="AN77" s="172"/>
      <c r="AO77" s="172"/>
      <c r="AP77" s="172"/>
      <c r="AQ77" s="172"/>
      <c r="AR77" s="172"/>
      <c r="AS77" s="172"/>
      <c r="AT77" s="172"/>
      <c r="AU77" s="172"/>
      <c r="AV77" s="172"/>
      <c r="AW77" s="172"/>
      <c r="AX77" s="172"/>
      <c r="AY77" s="172"/>
      <c r="AZ77" s="172"/>
      <c r="BA77" s="172"/>
      <c r="BB77" s="172"/>
      <c r="BC77" s="172"/>
      <c r="BD77" s="172"/>
      <c r="BE77" s="172"/>
      <c r="BF77" s="172"/>
      <c r="BG77" s="172"/>
      <c r="BH77" s="172"/>
      <c r="BI77" s="172"/>
      <c r="BJ77" s="172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2"/>
      <c r="CB77" s="172"/>
      <c r="CC77" s="172"/>
      <c r="CD77" s="172"/>
      <c r="CE77" s="172"/>
      <c r="CF77" s="172"/>
      <c r="CG77" s="172"/>
      <c r="CH77" s="172"/>
      <c r="CI77" s="172"/>
      <c r="CJ77" s="172"/>
      <c r="CK77" s="172"/>
      <c r="CL77" s="172"/>
      <c r="CM77" s="172"/>
      <c r="CN77" s="172"/>
      <c r="CO77" s="172"/>
      <c r="CP77" s="172"/>
      <c r="CQ77" s="172"/>
      <c r="CR77" s="172"/>
      <c r="CS77" s="172"/>
      <c r="CT77" s="172"/>
      <c r="CU77" s="172"/>
      <c r="CV77" s="172"/>
      <c r="CW77" s="172"/>
      <c r="CX77" s="172"/>
      <c r="CY77" s="172"/>
      <c r="CZ77" s="172"/>
      <c r="DA77" s="172"/>
      <c r="DB77" s="172"/>
      <c r="DC77" s="172"/>
      <c r="DD77" s="172"/>
      <c r="DE77" s="172"/>
      <c r="DF77" s="172"/>
      <c r="DG77" s="172"/>
      <c r="DH77" s="172"/>
      <c r="DI77" s="172"/>
      <c r="DJ77" s="172"/>
      <c r="DK77" s="172"/>
      <c r="DL77" s="172"/>
      <c r="DM77" s="172"/>
      <c r="DN77" s="172"/>
      <c r="DO77" s="172"/>
      <c r="DP77" s="172"/>
      <c r="DQ77" s="172"/>
      <c r="DR77" s="172"/>
      <c r="DS77" s="172"/>
      <c r="DT77" s="172"/>
      <c r="DU77" s="172"/>
      <c r="DV77" s="172"/>
      <c r="DW77" s="172"/>
      <c r="DX77" s="172"/>
      <c r="DY77" s="172"/>
      <c r="DZ77" s="172"/>
      <c r="EA77" s="172"/>
      <c r="EB77" s="172"/>
      <c r="EC77" s="172"/>
      <c r="ED77" s="172"/>
      <c r="EE77" s="172"/>
      <c r="EF77" s="172"/>
      <c r="EG77" s="172"/>
      <c r="EH77" s="172"/>
      <c r="EI77" s="172"/>
      <c r="EJ77" s="172"/>
      <c r="EK77" s="172"/>
      <c r="EL77" s="172"/>
      <c r="EM77" s="172"/>
      <c r="EN77" s="172"/>
      <c r="EO77" s="172"/>
      <c r="EP77" s="172"/>
      <c r="EQ77" s="172"/>
      <c r="ER77" s="172"/>
      <c r="ES77" s="172"/>
      <c r="ET77" s="172"/>
      <c r="EU77" s="172"/>
      <c r="EV77" s="172"/>
      <c r="EW77" s="172"/>
      <c r="EX77" s="172"/>
      <c r="EY77" s="172"/>
      <c r="EZ77" s="172"/>
      <c r="FA77" s="172"/>
      <c r="FB77" s="172"/>
      <c r="FC77" s="172"/>
      <c r="FD77" s="172"/>
      <c r="FE77" s="172"/>
      <c r="FF77" s="172"/>
      <c r="FG77" s="172"/>
      <c r="FH77" s="172"/>
      <c r="FI77" s="172"/>
      <c r="FJ77" s="172"/>
      <c r="FK77" s="173"/>
    </row>
    <row r="78" spans="1:167" ht="30" customHeight="1" x14ac:dyDescent="0.25">
      <c r="A78" s="164"/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218"/>
      <c r="S78" s="164"/>
      <c r="T78" s="165"/>
      <c r="U78" s="165"/>
      <c r="V78" s="165"/>
      <c r="W78" s="165"/>
      <c r="X78" s="218"/>
      <c r="Y78" s="164"/>
      <c r="Z78" s="165"/>
      <c r="AA78" s="165"/>
      <c r="AB78" s="165"/>
      <c r="AC78" s="165"/>
      <c r="AD78" s="165"/>
      <c r="AE78" s="218"/>
      <c r="AF78" s="164"/>
      <c r="AG78" s="165"/>
      <c r="AH78" s="165"/>
      <c r="AI78" s="165"/>
      <c r="AJ78" s="165"/>
      <c r="AK78" s="218"/>
      <c r="AL78" s="219" t="s">
        <v>315</v>
      </c>
      <c r="AM78" s="220"/>
      <c r="AN78" s="220"/>
      <c r="AO78" s="220"/>
      <c r="AP78" s="220"/>
      <c r="AQ78" s="220"/>
      <c r="AR78" s="220"/>
      <c r="AS78" s="220"/>
      <c r="AT78" s="221"/>
      <c r="AU78" s="162" t="s">
        <v>316</v>
      </c>
      <c r="AV78" s="163"/>
      <c r="AW78" s="163"/>
      <c r="AX78" s="163"/>
      <c r="AY78" s="163"/>
      <c r="AZ78" s="163"/>
      <c r="BA78" s="163"/>
      <c r="BB78" s="166"/>
      <c r="BC78" s="162" t="s">
        <v>317</v>
      </c>
      <c r="BD78" s="163"/>
      <c r="BE78" s="163"/>
      <c r="BF78" s="163"/>
      <c r="BG78" s="163"/>
      <c r="BH78" s="163"/>
      <c r="BI78" s="166"/>
      <c r="BJ78" s="162" t="s">
        <v>318</v>
      </c>
      <c r="BK78" s="163"/>
      <c r="BL78" s="163"/>
      <c r="BM78" s="163"/>
      <c r="BN78" s="163"/>
      <c r="BO78" s="163"/>
      <c r="BP78" s="163"/>
      <c r="BQ78" s="166"/>
      <c r="BR78" s="228" t="s">
        <v>80</v>
      </c>
      <c r="BS78" s="229"/>
      <c r="BT78" s="229"/>
      <c r="BU78" s="229"/>
      <c r="BV78" s="229"/>
      <c r="BW78" s="229"/>
      <c r="BX78" s="229"/>
      <c r="BY78" s="229"/>
      <c r="BZ78" s="229"/>
      <c r="CA78" s="229"/>
      <c r="CB78" s="229"/>
      <c r="CC78" s="229"/>
      <c r="CD78" s="229"/>
      <c r="CE78" s="229"/>
      <c r="CF78" s="229"/>
      <c r="CG78" s="229"/>
      <c r="CH78" s="229"/>
      <c r="CI78" s="229"/>
      <c r="CJ78" s="229"/>
      <c r="CK78" s="229"/>
      <c r="CL78" s="229"/>
      <c r="CM78" s="229"/>
      <c r="CN78" s="229"/>
      <c r="CO78" s="229"/>
      <c r="CP78" s="229"/>
      <c r="CQ78" s="229"/>
      <c r="CR78" s="229"/>
      <c r="CS78" s="229"/>
      <c r="CT78" s="229"/>
      <c r="CU78" s="229"/>
      <c r="CV78" s="229"/>
      <c r="CW78" s="230"/>
      <c r="CX78" s="162" t="s">
        <v>82</v>
      </c>
      <c r="CY78" s="163"/>
      <c r="CZ78" s="163"/>
      <c r="DA78" s="163"/>
      <c r="DB78" s="163"/>
      <c r="DC78" s="163"/>
      <c r="DD78" s="163"/>
      <c r="DE78" s="163"/>
      <c r="DF78" s="166"/>
      <c r="DG78" s="162" t="s">
        <v>316</v>
      </c>
      <c r="DH78" s="163"/>
      <c r="DI78" s="163"/>
      <c r="DJ78" s="163"/>
      <c r="DK78" s="163"/>
      <c r="DL78" s="163"/>
      <c r="DM78" s="163"/>
      <c r="DN78" s="166"/>
      <c r="DO78" s="219" t="s">
        <v>323</v>
      </c>
      <c r="DP78" s="220"/>
      <c r="DQ78" s="220"/>
      <c r="DR78" s="220"/>
      <c r="DS78" s="220"/>
      <c r="DT78" s="220"/>
      <c r="DU78" s="220"/>
      <c r="DV78" s="220"/>
      <c r="DW78" s="221"/>
      <c r="DX78" s="162" t="s">
        <v>324</v>
      </c>
      <c r="DY78" s="163"/>
      <c r="DZ78" s="163"/>
      <c r="EA78" s="163"/>
      <c r="EB78" s="163"/>
      <c r="EC78" s="163"/>
      <c r="ED78" s="163"/>
      <c r="EE78" s="166"/>
      <c r="EF78" s="231" t="s">
        <v>40</v>
      </c>
      <c r="EG78" s="232"/>
      <c r="EH78" s="232"/>
      <c r="EI78" s="232"/>
      <c r="EJ78" s="232"/>
      <c r="EK78" s="232"/>
      <c r="EL78" s="232"/>
      <c r="EM78" s="232"/>
      <c r="EN78" s="232"/>
      <c r="EO78" s="232"/>
      <c r="EP78" s="232"/>
      <c r="EQ78" s="232"/>
      <c r="ER78" s="232"/>
      <c r="ES78" s="232"/>
      <c r="ET78" s="232"/>
      <c r="EU78" s="232"/>
      <c r="EV78" s="232"/>
      <c r="EW78" s="232"/>
      <c r="EX78" s="232"/>
      <c r="EY78" s="232"/>
      <c r="EZ78" s="232"/>
      <c r="FA78" s="232"/>
      <c r="FB78" s="232"/>
      <c r="FC78" s="232"/>
      <c r="FD78" s="232"/>
      <c r="FE78" s="232"/>
      <c r="FF78" s="232"/>
      <c r="FG78" s="232"/>
      <c r="FH78" s="232"/>
      <c r="FI78" s="232"/>
      <c r="FJ78" s="232"/>
      <c r="FK78" s="233"/>
    </row>
    <row r="79" spans="1:167" x14ac:dyDescent="0.25">
      <c r="A79" s="164"/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218"/>
      <c r="S79" s="164"/>
      <c r="T79" s="165"/>
      <c r="U79" s="165"/>
      <c r="V79" s="165"/>
      <c r="W79" s="165"/>
      <c r="X79" s="218"/>
      <c r="Y79" s="164"/>
      <c r="Z79" s="165"/>
      <c r="AA79" s="165"/>
      <c r="AB79" s="165"/>
      <c r="AC79" s="165"/>
      <c r="AD79" s="165"/>
      <c r="AE79" s="218"/>
      <c r="AF79" s="164"/>
      <c r="AG79" s="165"/>
      <c r="AH79" s="165"/>
      <c r="AI79" s="165"/>
      <c r="AJ79" s="165"/>
      <c r="AK79" s="218"/>
      <c r="AL79" s="222"/>
      <c r="AM79" s="223"/>
      <c r="AN79" s="223"/>
      <c r="AO79" s="223"/>
      <c r="AP79" s="223"/>
      <c r="AQ79" s="223"/>
      <c r="AR79" s="223"/>
      <c r="AS79" s="223"/>
      <c r="AT79" s="224"/>
      <c r="AU79" s="164"/>
      <c r="AV79" s="165"/>
      <c r="AW79" s="165"/>
      <c r="AX79" s="165"/>
      <c r="AY79" s="165"/>
      <c r="AZ79" s="165"/>
      <c r="BA79" s="165"/>
      <c r="BB79" s="218"/>
      <c r="BC79" s="164"/>
      <c r="BD79" s="165"/>
      <c r="BE79" s="165"/>
      <c r="BF79" s="165"/>
      <c r="BG79" s="165"/>
      <c r="BH79" s="165"/>
      <c r="BI79" s="218"/>
      <c r="BJ79" s="164"/>
      <c r="BK79" s="165"/>
      <c r="BL79" s="165"/>
      <c r="BM79" s="165"/>
      <c r="BN79" s="165"/>
      <c r="BO79" s="165"/>
      <c r="BP79" s="165"/>
      <c r="BQ79" s="218"/>
      <c r="BR79" s="156" t="s">
        <v>35</v>
      </c>
      <c r="BS79" s="157"/>
      <c r="BT79" s="157"/>
      <c r="BU79" s="157"/>
      <c r="BV79" s="157"/>
      <c r="BW79" s="157"/>
      <c r="BX79" s="157"/>
      <c r="BY79" s="157"/>
      <c r="BZ79" s="157"/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/>
      <c r="CT79" s="157"/>
      <c r="CU79" s="157"/>
      <c r="CV79" s="157"/>
      <c r="CW79" s="170"/>
      <c r="CX79" s="164"/>
      <c r="CY79" s="165"/>
      <c r="CZ79" s="165"/>
      <c r="DA79" s="165"/>
      <c r="DB79" s="165"/>
      <c r="DC79" s="165"/>
      <c r="DD79" s="165"/>
      <c r="DE79" s="165"/>
      <c r="DF79" s="218"/>
      <c r="DG79" s="164"/>
      <c r="DH79" s="165"/>
      <c r="DI79" s="165"/>
      <c r="DJ79" s="165"/>
      <c r="DK79" s="165"/>
      <c r="DL79" s="165"/>
      <c r="DM79" s="165"/>
      <c r="DN79" s="218"/>
      <c r="DO79" s="222"/>
      <c r="DP79" s="223"/>
      <c r="DQ79" s="223"/>
      <c r="DR79" s="223"/>
      <c r="DS79" s="223"/>
      <c r="DT79" s="223"/>
      <c r="DU79" s="223"/>
      <c r="DV79" s="223"/>
      <c r="DW79" s="224"/>
      <c r="DX79" s="164"/>
      <c r="DY79" s="165"/>
      <c r="DZ79" s="165"/>
      <c r="EA79" s="165"/>
      <c r="EB79" s="165"/>
      <c r="EC79" s="165"/>
      <c r="ED79" s="165"/>
      <c r="EE79" s="218"/>
      <c r="EF79" s="219" t="s">
        <v>325</v>
      </c>
      <c r="EG79" s="220"/>
      <c r="EH79" s="220"/>
      <c r="EI79" s="220"/>
      <c r="EJ79" s="220"/>
      <c r="EK79" s="220"/>
      <c r="EL79" s="220"/>
      <c r="EM79" s="221"/>
      <c r="EN79" s="219" t="s">
        <v>231</v>
      </c>
      <c r="EO79" s="220"/>
      <c r="EP79" s="220"/>
      <c r="EQ79" s="220"/>
      <c r="ER79" s="220"/>
      <c r="ES79" s="220"/>
      <c r="ET79" s="220"/>
      <c r="EU79" s="221"/>
      <c r="EV79" s="219" t="s">
        <v>312</v>
      </c>
      <c r="EW79" s="220"/>
      <c r="EX79" s="220"/>
      <c r="EY79" s="220"/>
      <c r="EZ79" s="220"/>
      <c r="FA79" s="220"/>
      <c r="FB79" s="220"/>
      <c r="FC79" s="221"/>
      <c r="FD79" s="219" t="s">
        <v>326</v>
      </c>
      <c r="FE79" s="220"/>
      <c r="FF79" s="220"/>
      <c r="FG79" s="220"/>
      <c r="FH79" s="220"/>
      <c r="FI79" s="220"/>
      <c r="FJ79" s="220"/>
      <c r="FK79" s="221"/>
    </row>
    <row r="80" spans="1:167" ht="188.25" customHeight="1" x14ac:dyDescent="0.25">
      <c r="A80" s="167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9"/>
      <c r="S80" s="167"/>
      <c r="T80" s="168"/>
      <c r="U80" s="168"/>
      <c r="V80" s="168"/>
      <c r="W80" s="168"/>
      <c r="X80" s="169"/>
      <c r="Y80" s="167"/>
      <c r="Z80" s="168"/>
      <c r="AA80" s="168"/>
      <c r="AB80" s="168"/>
      <c r="AC80" s="168"/>
      <c r="AD80" s="168"/>
      <c r="AE80" s="169"/>
      <c r="AF80" s="167"/>
      <c r="AG80" s="168"/>
      <c r="AH80" s="168"/>
      <c r="AI80" s="168"/>
      <c r="AJ80" s="168"/>
      <c r="AK80" s="169"/>
      <c r="AL80" s="225"/>
      <c r="AM80" s="226"/>
      <c r="AN80" s="226"/>
      <c r="AO80" s="226"/>
      <c r="AP80" s="226"/>
      <c r="AQ80" s="226"/>
      <c r="AR80" s="226"/>
      <c r="AS80" s="226"/>
      <c r="AT80" s="227"/>
      <c r="AU80" s="167"/>
      <c r="AV80" s="168"/>
      <c r="AW80" s="168"/>
      <c r="AX80" s="168"/>
      <c r="AY80" s="168"/>
      <c r="AZ80" s="168"/>
      <c r="BA80" s="168"/>
      <c r="BB80" s="169"/>
      <c r="BC80" s="167"/>
      <c r="BD80" s="168"/>
      <c r="BE80" s="168"/>
      <c r="BF80" s="168"/>
      <c r="BG80" s="168"/>
      <c r="BH80" s="168"/>
      <c r="BI80" s="169"/>
      <c r="BJ80" s="167"/>
      <c r="BK80" s="168"/>
      <c r="BL80" s="168"/>
      <c r="BM80" s="168"/>
      <c r="BN80" s="168"/>
      <c r="BO80" s="168"/>
      <c r="BP80" s="168"/>
      <c r="BQ80" s="169"/>
      <c r="BR80" s="228" t="s">
        <v>319</v>
      </c>
      <c r="BS80" s="229"/>
      <c r="BT80" s="229"/>
      <c r="BU80" s="229"/>
      <c r="BV80" s="229"/>
      <c r="BW80" s="229"/>
      <c r="BX80" s="229"/>
      <c r="BY80" s="230"/>
      <c r="BZ80" s="228" t="s">
        <v>320</v>
      </c>
      <c r="CA80" s="229"/>
      <c r="CB80" s="229"/>
      <c r="CC80" s="229"/>
      <c r="CD80" s="229"/>
      <c r="CE80" s="229"/>
      <c r="CF80" s="229"/>
      <c r="CG80" s="230"/>
      <c r="CH80" s="228" t="s">
        <v>321</v>
      </c>
      <c r="CI80" s="229"/>
      <c r="CJ80" s="229"/>
      <c r="CK80" s="229"/>
      <c r="CL80" s="229"/>
      <c r="CM80" s="229"/>
      <c r="CN80" s="229"/>
      <c r="CO80" s="230"/>
      <c r="CP80" s="228" t="s">
        <v>322</v>
      </c>
      <c r="CQ80" s="229"/>
      <c r="CR80" s="229"/>
      <c r="CS80" s="229"/>
      <c r="CT80" s="229"/>
      <c r="CU80" s="229"/>
      <c r="CV80" s="229"/>
      <c r="CW80" s="230"/>
      <c r="CX80" s="167"/>
      <c r="CY80" s="168"/>
      <c r="CZ80" s="168"/>
      <c r="DA80" s="168"/>
      <c r="DB80" s="168"/>
      <c r="DC80" s="168"/>
      <c r="DD80" s="168"/>
      <c r="DE80" s="168"/>
      <c r="DF80" s="169"/>
      <c r="DG80" s="167"/>
      <c r="DH80" s="168"/>
      <c r="DI80" s="168"/>
      <c r="DJ80" s="168"/>
      <c r="DK80" s="168"/>
      <c r="DL80" s="168"/>
      <c r="DM80" s="168"/>
      <c r="DN80" s="169"/>
      <c r="DO80" s="225"/>
      <c r="DP80" s="226"/>
      <c r="DQ80" s="226"/>
      <c r="DR80" s="226"/>
      <c r="DS80" s="226"/>
      <c r="DT80" s="226"/>
      <c r="DU80" s="226"/>
      <c r="DV80" s="226"/>
      <c r="DW80" s="227"/>
      <c r="DX80" s="167"/>
      <c r="DY80" s="168"/>
      <c r="DZ80" s="168"/>
      <c r="EA80" s="168"/>
      <c r="EB80" s="168"/>
      <c r="EC80" s="168"/>
      <c r="ED80" s="168"/>
      <c r="EE80" s="169"/>
      <c r="EF80" s="225"/>
      <c r="EG80" s="226"/>
      <c r="EH80" s="226"/>
      <c r="EI80" s="226"/>
      <c r="EJ80" s="226"/>
      <c r="EK80" s="226"/>
      <c r="EL80" s="226"/>
      <c r="EM80" s="227"/>
      <c r="EN80" s="225"/>
      <c r="EO80" s="226"/>
      <c r="EP80" s="226"/>
      <c r="EQ80" s="226"/>
      <c r="ER80" s="226"/>
      <c r="ES80" s="226"/>
      <c r="ET80" s="226"/>
      <c r="EU80" s="227"/>
      <c r="EV80" s="225"/>
      <c r="EW80" s="226"/>
      <c r="EX80" s="226"/>
      <c r="EY80" s="226"/>
      <c r="EZ80" s="226"/>
      <c r="FA80" s="226"/>
      <c r="FB80" s="226"/>
      <c r="FC80" s="227"/>
      <c r="FD80" s="225"/>
      <c r="FE80" s="226"/>
      <c r="FF80" s="226"/>
      <c r="FG80" s="226"/>
      <c r="FH80" s="226"/>
      <c r="FI80" s="226"/>
      <c r="FJ80" s="226"/>
      <c r="FK80" s="227"/>
    </row>
    <row r="81" spans="1:167" x14ac:dyDescent="0.25">
      <c r="A81" s="156">
        <v>1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70"/>
      <c r="S81" s="158">
        <v>2</v>
      </c>
      <c r="T81" s="159"/>
      <c r="U81" s="159"/>
      <c r="V81" s="159"/>
      <c r="W81" s="159"/>
      <c r="X81" s="160"/>
      <c r="Y81" s="158">
        <v>3</v>
      </c>
      <c r="Z81" s="159"/>
      <c r="AA81" s="159"/>
      <c r="AB81" s="159"/>
      <c r="AC81" s="159"/>
      <c r="AD81" s="159"/>
      <c r="AE81" s="160"/>
      <c r="AF81" s="158">
        <v>4</v>
      </c>
      <c r="AG81" s="159"/>
      <c r="AH81" s="159"/>
      <c r="AI81" s="159"/>
      <c r="AJ81" s="159"/>
      <c r="AK81" s="160"/>
      <c r="AL81" s="361">
        <v>5</v>
      </c>
      <c r="AM81" s="362"/>
      <c r="AN81" s="362"/>
      <c r="AO81" s="362"/>
      <c r="AP81" s="362"/>
      <c r="AQ81" s="362"/>
      <c r="AR81" s="362"/>
      <c r="AS81" s="362"/>
      <c r="AT81" s="363"/>
      <c r="AU81" s="158">
        <v>6</v>
      </c>
      <c r="AV81" s="159"/>
      <c r="AW81" s="159"/>
      <c r="AX81" s="159"/>
      <c r="AY81" s="159"/>
      <c r="AZ81" s="159"/>
      <c r="BA81" s="159"/>
      <c r="BB81" s="160"/>
      <c r="BC81" s="158">
        <v>7</v>
      </c>
      <c r="BD81" s="159"/>
      <c r="BE81" s="159"/>
      <c r="BF81" s="159"/>
      <c r="BG81" s="159"/>
      <c r="BH81" s="159"/>
      <c r="BI81" s="160"/>
      <c r="BJ81" s="158">
        <v>8</v>
      </c>
      <c r="BK81" s="159"/>
      <c r="BL81" s="159"/>
      <c r="BM81" s="159"/>
      <c r="BN81" s="159"/>
      <c r="BO81" s="159"/>
      <c r="BP81" s="159"/>
      <c r="BQ81" s="160"/>
      <c r="BR81" s="158">
        <v>9</v>
      </c>
      <c r="BS81" s="159"/>
      <c r="BT81" s="159"/>
      <c r="BU81" s="159"/>
      <c r="BV81" s="159"/>
      <c r="BW81" s="159"/>
      <c r="BX81" s="159"/>
      <c r="BY81" s="160"/>
      <c r="BZ81" s="158">
        <v>10</v>
      </c>
      <c r="CA81" s="159"/>
      <c r="CB81" s="159"/>
      <c r="CC81" s="159"/>
      <c r="CD81" s="159"/>
      <c r="CE81" s="159"/>
      <c r="CF81" s="159"/>
      <c r="CG81" s="160"/>
      <c r="CH81" s="158">
        <v>11</v>
      </c>
      <c r="CI81" s="159"/>
      <c r="CJ81" s="159"/>
      <c r="CK81" s="159"/>
      <c r="CL81" s="159"/>
      <c r="CM81" s="159"/>
      <c r="CN81" s="159"/>
      <c r="CO81" s="160"/>
      <c r="CP81" s="158">
        <v>12</v>
      </c>
      <c r="CQ81" s="159"/>
      <c r="CR81" s="159"/>
      <c r="CS81" s="159"/>
      <c r="CT81" s="159"/>
      <c r="CU81" s="159"/>
      <c r="CV81" s="159"/>
      <c r="CW81" s="160"/>
      <c r="CX81" s="158">
        <v>13</v>
      </c>
      <c r="CY81" s="159"/>
      <c r="CZ81" s="159"/>
      <c r="DA81" s="159"/>
      <c r="DB81" s="159"/>
      <c r="DC81" s="159"/>
      <c r="DD81" s="159"/>
      <c r="DE81" s="159"/>
      <c r="DF81" s="160"/>
      <c r="DG81" s="158">
        <v>14</v>
      </c>
      <c r="DH81" s="159"/>
      <c r="DI81" s="159"/>
      <c r="DJ81" s="159"/>
      <c r="DK81" s="159"/>
      <c r="DL81" s="159"/>
      <c r="DM81" s="159"/>
      <c r="DN81" s="160"/>
      <c r="DO81" s="361">
        <v>15</v>
      </c>
      <c r="DP81" s="362"/>
      <c r="DQ81" s="362"/>
      <c r="DR81" s="362"/>
      <c r="DS81" s="362"/>
      <c r="DT81" s="362"/>
      <c r="DU81" s="362"/>
      <c r="DV81" s="362"/>
      <c r="DW81" s="363"/>
      <c r="DX81" s="158">
        <v>16</v>
      </c>
      <c r="DY81" s="159"/>
      <c r="DZ81" s="159"/>
      <c r="EA81" s="159"/>
      <c r="EB81" s="159"/>
      <c r="EC81" s="159"/>
      <c r="ED81" s="159"/>
      <c r="EE81" s="160"/>
      <c r="EF81" s="361">
        <v>17</v>
      </c>
      <c r="EG81" s="362"/>
      <c r="EH81" s="362"/>
      <c r="EI81" s="362"/>
      <c r="EJ81" s="362"/>
      <c r="EK81" s="362"/>
      <c r="EL81" s="362"/>
      <c r="EM81" s="363"/>
      <c r="EN81" s="361">
        <v>18</v>
      </c>
      <c r="EO81" s="362"/>
      <c r="EP81" s="362"/>
      <c r="EQ81" s="362"/>
      <c r="ER81" s="362"/>
      <c r="ES81" s="362"/>
      <c r="ET81" s="362"/>
      <c r="EU81" s="363"/>
      <c r="EV81" s="361">
        <v>19</v>
      </c>
      <c r="EW81" s="362"/>
      <c r="EX81" s="362"/>
      <c r="EY81" s="362"/>
      <c r="EZ81" s="362"/>
      <c r="FA81" s="362"/>
      <c r="FB81" s="362"/>
      <c r="FC81" s="363"/>
      <c r="FD81" s="361">
        <v>20</v>
      </c>
      <c r="FE81" s="362"/>
      <c r="FF81" s="362"/>
      <c r="FG81" s="362"/>
      <c r="FH81" s="362"/>
      <c r="FI81" s="362"/>
      <c r="FJ81" s="362"/>
      <c r="FK81" s="363"/>
    </row>
    <row r="82" spans="1:167" ht="39.75" customHeight="1" x14ac:dyDescent="0.25">
      <c r="A82" s="147" t="s">
        <v>271</v>
      </c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364" t="s">
        <v>194</v>
      </c>
      <c r="T82" s="364"/>
      <c r="U82" s="364"/>
      <c r="V82" s="364"/>
      <c r="W82" s="364"/>
      <c r="X82" s="364"/>
      <c r="Y82" s="365">
        <f t="shared" ref="Y82:Y87" si="14">AL82+BC82+DO82</f>
        <v>0</v>
      </c>
      <c r="Z82" s="365"/>
      <c r="AA82" s="365"/>
      <c r="AB82" s="365"/>
      <c r="AC82" s="365"/>
      <c r="AD82" s="365"/>
      <c r="AE82" s="365"/>
      <c r="AF82" s="359">
        <f t="shared" ref="AF82:AF87" si="15">Y82/Y$88*100</f>
        <v>0</v>
      </c>
      <c r="AG82" s="359"/>
      <c r="AH82" s="359"/>
      <c r="AI82" s="359"/>
      <c r="AJ82" s="359"/>
      <c r="AK82" s="359"/>
      <c r="AL82" s="367"/>
      <c r="AM82" s="367"/>
      <c r="AN82" s="367"/>
      <c r="AO82" s="367"/>
      <c r="AP82" s="367"/>
      <c r="AQ82" s="367"/>
      <c r="AR82" s="367"/>
      <c r="AS82" s="367"/>
      <c r="AT82" s="367"/>
      <c r="AU82" s="359">
        <f t="shared" ref="AU82" si="16">AL82/$Y$88*100</f>
        <v>0</v>
      </c>
      <c r="AV82" s="359"/>
      <c r="AW82" s="359"/>
      <c r="AX82" s="359"/>
      <c r="AY82" s="359"/>
      <c r="AZ82" s="359"/>
      <c r="BA82" s="359"/>
      <c r="BB82" s="359"/>
      <c r="BC82" s="368"/>
      <c r="BD82" s="368"/>
      <c r="BE82" s="368"/>
      <c r="BF82" s="368"/>
      <c r="BG82" s="368"/>
      <c r="BH82" s="368"/>
      <c r="BI82" s="368"/>
      <c r="BJ82" s="359">
        <f t="shared" ref="BJ82" si="17">BC82/$Y$88*100</f>
        <v>0</v>
      </c>
      <c r="BK82" s="359"/>
      <c r="BL82" s="359"/>
      <c r="BM82" s="359"/>
      <c r="BN82" s="359"/>
      <c r="BO82" s="359"/>
      <c r="BP82" s="359"/>
      <c r="BQ82" s="359"/>
      <c r="BR82" s="367"/>
      <c r="BS82" s="367"/>
      <c r="BT82" s="367"/>
      <c r="BU82" s="367"/>
      <c r="BV82" s="367"/>
      <c r="BW82" s="367"/>
      <c r="BX82" s="367"/>
      <c r="BY82" s="367"/>
      <c r="BZ82" s="368"/>
      <c r="CA82" s="368"/>
      <c r="CB82" s="368"/>
      <c r="CC82" s="368"/>
      <c r="CD82" s="368"/>
      <c r="CE82" s="368"/>
      <c r="CF82" s="368"/>
      <c r="CG82" s="368"/>
      <c r="CH82" s="367"/>
      <c r="CI82" s="367"/>
      <c r="CJ82" s="367"/>
      <c r="CK82" s="367"/>
      <c r="CL82" s="367"/>
      <c r="CM82" s="367"/>
      <c r="CN82" s="367"/>
      <c r="CO82" s="367"/>
      <c r="CP82" s="367"/>
      <c r="CQ82" s="367"/>
      <c r="CR82" s="367"/>
      <c r="CS82" s="367"/>
      <c r="CT82" s="367"/>
      <c r="CU82" s="367"/>
      <c r="CV82" s="367"/>
      <c r="CW82" s="367"/>
      <c r="CX82" s="364"/>
      <c r="CY82" s="364"/>
      <c r="CZ82" s="364"/>
      <c r="DA82" s="364"/>
      <c r="DB82" s="364"/>
      <c r="DC82" s="364"/>
      <c r="DD82" s="364"/>
      <c r="DE82" s="364"/>
      <c r="DF82" s="364"/>
      <c r="DG82" s="367"/>
      <c r="DH82" s="367"/>
      <c r="DI82" s="367"/>
      <c r="DJ82" s="367"/>
      <c r="DK82" s="367"/>
      <c r="DL82" s="367"/>
      <c r="DM82" s="367"/>
      <c r="DN82" s="367"/>
      <c r="DO82" s="367"/>
      <c r="DP82" s="367"/>
      <c r="DQ82" s="367"/>
      <c r="DR82" s="367"/>
      <c r="DS82" s="367"/>
      <c r="DT82" s="367"/>
      <c r="DU82" s="367"/>
      <c r="DV82" s="367"/>
      <c r="DW82" s="367"/>
      <c r="DX82" s="359">
        <f t="shared" ref="DX82" si="18">DO82/$Y$88*100</f>
        <v>0</v>
      </c>
      <c r="DY82" s="359"/>
      <c r="DZ82" s="359"/>
      <c r="EA82" s="359"/>
      <c r="EB82" s="359"/>
      <c r="EC82" s="359"/>
      <c r="ED82" s="359"/>
      <c r="EE82" s="359"/>
      <c r="EF82" s="368"/>
      <c r="EG82" s="368"/>
      <c r="EH82" s="368"/>
      <c r="EI82" s="368"/>
      <c r="EJ82" s="368"/>
      <c r="EK82" s="368"/>
      <c r="EL82" s="368"/>
      <c r="EM82" s="368"/>
      <c r="EN82" s="368"/>
      <c r="EO82" s="368"/>
      <c r="EP82" s="368"/>
      <c r="EQ82" s="368"/>
      <c r="ER82" s="368"/>
      <c r="ES82" s="368"/>
      <c r="ET82" s="368"/>
      <c r="EU82" s="368"/>
      <c r="EV82" s="368"/>
      <c r="EW82" s="368"/>
      <c r="EX82" s="368"/>
      <c r="EY82" s="368"/>
      <c r="EZ82" s="368"/>
      <c r="FA82" s="368"/>
      <c r="FB82" s="368"/>
      <c r="FC82" s="368"/>
      <c r="FD82" s="368"/>
      <c r="FE82" s="368"/>
      <c r="FF82" s="368"/>
      <c r="FG82" s="368"/>
      <c r="FH82" s="368"/>
      <c r="FI82" s="368"/>
      <c r="FJ82" s="368"/>
      <c r="FK82" s="368"/>
    </row>
    <row r="83" spans="1:167" ht="93.75" customHeight="1" x14ac:dyDescent="0.25">
      <c r="A83" s="178" t="s">
        <v>272</v>
      </c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364" t="s">
        <v>196</v>
      </c>
      <c r="T83" s="364"/>
      <c r="U83" s="364"/>
      <c r="V83" s="364"/>
      <c r="W83" s="364"/>
      <c r="X83" s="364"/>
      <c r="Y83" s="365">
        <f t="shared" si="14"/>
        <v>0</v>
      </c>
      <c r="Z83" s="365"/>
      <c r="AA83" s="365"/>
      <c r="AB83" s="365"/>
      <c r="AC83" s="365"/>
      <c r="AD83" s="365"/>
      <c r="AE83" s="365"/>
      <c r="AF83" s="359">
        <f t="shared" si="15"/>
        <v>0</v>
      </c>
      <c r="AG83" s="359"/>
      <c r="AH83" s="359"/>
      <c r="AI83" s="359"/>
      <c r="AJ83" s="359"/>
      <c r="AK83" s="359"/>
      <c r="AL83" s="367"/>
      <c r="AM83" s="367"/>
      <c r="AN83" s="367"/>
      <c r="AO83" s="367"/>
      <c r="AP83" s="367"/>
      <c r="AQ83" s="367"/>
      <c r="AR83" s="367"/>
      <c r="AS83" s="367"/>
      <c r="AT83" s="367"/>
      <c r="AU83" s="359">
        <f t="shared" ref="AU83:AU87" si="19">AL83/$Y$88*100</f>
        <v>0</v>
      </c>
      <c r="AV83" s="359"/>
      <c r="AW83" s="359"/>
      <c r="AX83" s="359"/>
      <c r="AY83" s="359"/>
      <c r="AZ83" s="359"/>
      <c r="BA83" s="359"/>
      <c r="BB83" s="359"/>
      <c r="BC83" s="368"/>
      <c r="BD83" s="368"/>
      <c r="BE83" s="368"/>
      <c r="BF83" s="368"/>
      <c r="BG83" s="368"/>
      <c r="BH83" s="368"/>
      <c r="BI83" s="368"/>
      <c r="BJ83" s="359">
        <f t="shared" ref="BJ83:BJ87" si="20">BC83/$Y$88*100</f>
        <v>0</v>
      </c>
      <c r="BK83" s="359"/>
      <c r="BL83" s="359"/>
      <c r="BM83" s="359"/>
      <c r="BN83" s="359"/>
      <c r="BO83" s="359"/>
      <c r="BP83" s="359"/>
      <c r="BQ83" s="359"/>
      <c r="BR83" s="367"/>
      <c r="BS83" s="367"/>
      <c r="BT83" s="367"/>
      <c r="BU83" s="367"/>
      <c r="BV83" s="367"/>
      <c r="BW83" s="367"/>
      <c r="BX83" s="367"/>
      <c r="BY83" s="367"/>
      <c r="BZ83" s="368"/>
      <c r="CA83" s="368"/>
      <c r="CB83" s="368"/>
      <c r="CC83" s="368"/>
      <c r="CD83" s="368"/>
      <c r="CE83" s="368"/>
      <c r="CF83" s="368"/>
      <c r="CG83" s="368"/>
      <c r="CH83" s="367"/>
      <c r="CI83" s="367"/>
      <c r="CJ83" s="367"/>
      <c r="CK83" s="367"/>
      <c r="CL83" s="367"/>
      <c r="CM83" s="367"/>
      <c r="CN83" s="367"/>
      <c r="CO83" s="367"/>
      <c r="CP83" s="367"/>
      <c r="CQ83" s="367"/>
      <c r="CR83" s="367"/>
      <c r="CS83" s="367"/>
      <c r="CT83" s="367"/>
      <c r="CU83" s="367"/>
      <c r="CV83" s="367"/>
      <c r="CW83" s="367"/>
      <c r="CX83" s="364"/>
      <c r="CY83" s="364"/>
      <c r="CZ83" s="364"/>
      <c r="DA83" s="364"/>
      <c r="DB83" s="364"/>
      <c r="DC83" s="364"/>
      <c r="DD83" s="364"/>
      <c r="DE83" s="364"/>
      <c r="DF83" s="364"/>
      <c r="DG83" s="367"/>
      <c r="DH83" s="367"/>
      <c r="DI83" s="367"/>
      <c r="DJ83" s="367"/>
      <c r="DK83" s="367"/>
      <c r="DL83" s="367"/>
      <c r="DM83" s="367"/>
      <c r="DN83" s="367"/>
      <c r="DO83" s="367"/>
      <c r="DP83" s="367"/>
      <c r="DQ83" s="367"/>
      <c r="DR83" s="367"/>
      <c r="DS83" s="367"/>
      <c r="DT83" s="367"/>
      <c r="DU83" s="367"/>
      <c r="DV83" s="367"/>
      <c r="DW83" s="367"/>
      <c r="DX83" s="359">
        <f t="shared" ref="DX83:DX87" si="21">DO83/$Y$88*100</f>
        <v>0</v>
      </c>
      <c r="DY83" s="359"/>
      <c r="DZ83" s="359"/>
      <c r="EA83" s="359"/>
      <c r="EB83" s="359"/>
      <c r="EC83" s="359"/>
      <c r="ED83" s="359"/>
      <c r="EE83" s="359"/>
      <c r="EF83" s="368"/>
      <c r="EG83" s="368"/>
      <c r="EH83" s="368"/>
      <c r="EI83" s="368"/>
      <c r="EJ83" s="368"/>
      <c r="EK83" s="368"/>
      <c r="EL83" s="368"/>
      <c r="EM83" s="368"/>
      <c r="EN83" s="368"/>
      <c r="EO83" s="368"/>
      <c r="EP83" s="368"/>
      <c r="EQ83" s="368"/>
      <c r="ER83" s="368"/>
      <c r="ES83" s="368"/>
      <c r="ET83" s="368"/>
      <c r="EU83" s="368"/>
      <c r="EV83" s="368"/>
      <c r="EW83" s="368"/>
      <c r="EX83" s="368"/>
      <c r="EY83" s="368"/>
      <c r="EZ83" s="368"/>
      <c r="FA83" s="368"/>
      <c r="FB83" s="368"/>
      <c r="FC83" s="368"/>
      <c r="FD83" s="368"/>
      <c r="FE83" s="368"/>
      <c r="FF83" s="368"/>
      <c r="FG83" s="368"/>
      <c r="FH83" s="368"/>
      <c r="FI83" s="368"/>
      <c r="FJ83" s="368"/>
      <c r="FK83" s="368"/>
    </row>
    <row r="84" spans="1:167" ht="54.6" customHeight="1" x14ac:dyDescent="0.25">
      <c r="A84" s="178" t="s">
        <v>273</v>
      </c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364" t="s">
        <v>198</v>
      </c>
      <c r="T84" s="364"/>
      <c r="U84" s="364"/>
      <c r="V84" s="364"/>
      <c r="W84" s="364"/>
      <c r="X84" s="364"/>
      <c r="Y84" s="365">
        <f t="shared" si="14"/>
        <v>0</v>
      </c>
      <c r="Z84" s="365"/>
      <c r="AA84" s="365"/>
      <c r="AB84" s="365"/>
      <c r="AC84" s="365"/>
      <c r="AD84" s="365"/>
      <c r="AE84" s="365"/>
      <c r="AF84" s="359">
        <f t="shared" si="15"/>
        <v>0</v>
      </c>
      <c r="AG84" s="359"/>
      <c r="AH84" s="359"/>
      <c r="AI84" s="359"/>
      <c r="AJ84" s="359"/>
      <c r="AK84" s="359"/>
      <c r="AL84" s="367"/>
      <c r="AM84" s="367"/>
      <c r="AN84" s="367"/>
      <c r="AO84" s="367"/>
      <c r="AP84" s="367"/>
      <c r="AQ84" s="367"/>
      <c r="AR84" s="367"/>
      <c r="AS84" s="367"/>
      <c r="AT84" s="367"/>
      <c r="AU84" s="359">
        <f t="shared" si="19"/>
        <v>0</v>
      </c>
      <c r="AV84" s="359"/>
      <c r="AW84" s="359"/>
      <c r="AX84" s="359"/>
      <c r="AY84" s="359"/>
      <c r="AZ84" s="359"/>
      <c r="BA84" s="359"/>
      <c r="BB84" s="359"/>
      <c r="BC84" s="368"/>
      <c r="BD84" s="368"/>
      <c r="BE84" s="368"/>
      <c r="BF84" s="368"/>
      <c r="BG84" s="368"/>
      <c r="BH84" s="368"/>
      <c r="BI84" s="368"/>
      <c r="BJ84" s="359">
        <f t="shared" si="20"/>
        <v>0</v>
      </c>
      <c r="BK84" s="359"/>
      <c r="BL84" s="359"/>
      <c r="BM84" s="359"/>
      <c r="BN84" s="359"/>
      <c r="BO84" s="359"/>
      <c r="BP84" s="359"/>
      <c r="BQ84" s="359"/>
      <c r="BR84" s="367"/>
      <c r="BS84" s="367"/>
      <c r="BT84" s="367"/>
      <c r="BU84" s="367"/>
      <c r="BV84" s="367"/>
      <c r="BW84" s="367"/>
      <c r="BX84" s="367"/>
      <c r="BY84" s="367"/>
      <c r="BZ84" s="368"/>
      <c r="CA84" s="368"/>
      <c r="CB84" s="368"/>
      <c r="CC84" s="368"/>
      <c r="CD84" s="368"/>
      <c r="CE84" s="368"/>
      <c r="CF84" s="368"/>
      <c r="CG84" s="368"/>
      <c r="CH84" s="367"/>
      <c r="CI84" s="367"/>
      <c r="CJ84" s="367"/>
      <c r="CK84" s="367"/>
      <c r="CL84" s="367"/>
      <c r="CM84" s="367"/>
      <c r="CN84" s="367"/>
      <c r="CO84" s="367"/>
      <c r="CP84" s="367"/>
      <c r="CQ84" s="367"/>
      <c r="CR84" s="367"/>
      <c r="CS84" s="367"/>
      <c r="CT84" s="367"/>
      <c r="CU84" s="367"/>
      <c r="CV84" s="367"/>
      <c r="CW84" s="367"/>
      <c r="CX84" s="364"/>
      <c r="CY84" s="364"/>
      <c r="CZ84" s="364"/>
      <c r="DA84" s="364"/>
      <c r="DB84" s="364"/>
      <c r="DC84" s="364"/>
      <c r="DD84" s="364"/>
      <c r="DE84" s="364"/>
      <c r="DF84" s="364"/>
      <c r="DG84" s="367"/>
      <c r="DH84" s="367"/>
      <c r="DI84" s="367"/>
      <c r="DJ84" s="367"/>
      <c r="DK84" s="367"/>
      <c r="DL84" s="367"/>
      <c r="DM84" s="367"/>
      <c r="DN84" s="367"/>
      <c r="DO84" s="367"/>
      <c r="DP84" s="367"/>
      <c r="DQ84" s="367"/>
      <c r="DR84" s="367"/>
      <c r="DS84" s="367"/>
      <c r="DT84" s="367"/>
      <c r="DU84" s="367"/>
      <c r="DV84" s="367"/>
      <c r="DW84" s="367"/>
      <c r="DX84" s="359">
        <f t="shared" si="21"/>
        <v>0</v>
      </c>
      <c r="DY84" s="359"/>
      <c r="DZ84" s="359"/>
      <c r="EA84" s="359"/>
      <c r="EB84" s="359"/>
      <c r="EC84" s="359"/>
      <c r="ED84" s="359"/>
      <c r="EE84" s="359"/>
      <c r="EF84" s="368"/>
      <c r="EG84" s="368"/>
      <c r="EH84" s="368"/>
      <c r="EI84" s="368"/>
      <c r="EJ84" s="368"/>
      <c r="EK84" s="368"/>
      <c r="EL84" s="368"/>
      <c r="EM84" s="368"/>
      <c r="EN84" s="368"/>
      <c r="EO84" s="368"/>
      <c r="EP84" s="368"/>
      <c r="EQ84" s="368"/>
      <c r="ER84" s="368"/>
      <c r="ES84" s="368"/>
      <c r="ET84" s="368"/>
      <c r="EU84" s="368"/>
      <c r="EV84" s="368"/>
      <c r="EW84" s="368"/>
      <c r="EX84" s="368"/>
      <c r="EY84" s="368"/>
      <c r="EZ84" s="368"/>
      <c r="FA84" s="368"/>
      <c r="FB84" s="368"/>
      <c r="FC84" s="368"/>
      <c r="FD84" s="368"/>
      <c r="FE84" s="368"/>
      <c r="FF84" s="368"/>
      <c r="FG84" s="368"/>
      <c r="FH84" s="368"/>
      <c r="FI84" s="368"/>
      <c r="FJ84" s="368"/>
      <c r="FK84" s="368"/>
    </row>
    <row r="85" spans="1:167" ht="28.15" customHeight="1" x14ac:dyDescent="0.25">
      <c r="A85" s="147" t="s">
        <v>274</v>
      </c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364" t="s">
        <v>209</v>
      </c>
      <c r="T85" s="364"/>
      <c r="U85" s="364"/>
      <c r="V85" s="364"/>
      <c r="W85" s="364"/>
      <c r="X85" s="364"/>
      <c r="Y85" s="365">
        <f t="shared" si="14"/>
        <v>0</v>
      </c>
      <c r="Z85" s="365"/>
      <c r="AA85" s="365"/>
      <c r="AB85" s="365"/>
      <c r="AC85" s="365"/>
      <c r="AD85" s="365"/>
      <c r="AE85" s="365"/>
      <c r="AF85" s="359">
        <f t="shared" si="15"/>
        <v>0</v>
      </c>
      <c r="AG85" s="359"/>
      <c r="AH85" s="359"/>
      <c r="AI85" s="359"/>
      <c r="AJ85" s="359"/>
      <c r="AK85" s="359"/>
      <c r="AL85" s="367"/>
      <c r="AM85" s="367"/>
      <c r="AN85" s="367"/>
      <c r="AO85" s="367"/>
      <c r="AP85" s="367"/>
      <c r="AQ85" s="367"/>
      <c r="AR85" s="367"/>
      <c r="AS85" s="367"/>
      <c r="AT85" s="367"/>
      <c r="AU85" s="359">
        <f t="shared" si="19"/>
        <v>0</v>
      </c>
      <c r="AV85" s="359"/>
      <c r="AW85" s="359"/>
      <c r="AX85" s="359"/>
      <c r="AY85" s="359"/>
      <c r="AZ85" s="359"/>
      <c r="BA85" s="359"/>
      <c r="BB85" s="359"/>
      <c r="BC85" s="368"/>
      <c r="BD85" s="368"/>
      <c r="BE85" s="368"/>
      <c r="BF85" s="368"/>
      <c r="BG85" s="368"/>
      <c r="BH85" s="368"/>
      <c r="BI85" s="368"/>
      <c r="BJ85" s="359">
        <f t="shared" si="20"/>
        <v>0</v>
      </c>
      <c r="BK85" s="359"/>
      <c r="BL85" s="359"/>
      <c r="BM85" s="359"/>
      <c r="BN85" s="359"/>
      <c r="BO85" s="359"/>
      <c r="BP85" s="359"/>
      <c r="BQ85" s="359"/>
      <c r="BR85" s="367"/>
      <c r="BS85" s="367"/>
      <c r="BT85" s="367"/>
      <c r="BU85" s="367"/>
      <c r="BV85" s="367"/>
      <c r="BW85" s="367"/>
      <c r="BX85" s="367"/>
      <c r="BY85" s="367"/>
      <c r="BZ85" s="368"/>
      <c r="CA85" s="368"/>
      <c r="CB85" s="368"/>
      <c r="CC85" s="368"/>
      <c r="CD85" s="368"/>
      <c r="CE85" s="368"/>
      <c r="CF85" s="368"/>
      <c r="CG85" s="368"/>
      <c r="CH85" s="367"/>
      <c r="CI85" s="367"/>
      <c r="CJ85" s="367"/>
      <c r="CK85" s="367"/>
      <c r="CL85" s="367"/>
      <c r="CM85" s="367"/>
      <c r="CN85" s="367"/>
      <c r="CO85" s="367"/>
      <c r="CP85" s="367"/>
      <c r="CQ85" s="367"/>
      <c r="CR85" s="367"/>
      <c r="CS85" s="367"/>
      <c r="CT85" s="367"/>
      <c r="CU85" s="367"/>
      <c r="CV85" s="367"/>
      <c r="CW85" s="367"/>
      <c r="CX85" s="364"/>
      <c r="CY85" s="364"/>
      <c r="CZ85" s="364"/>
      <c r="DA85" s="364"/>
      <c r="DB85" s="364"/>
      <c r="DC85" s="364"/>
      <c r="DD85" s="364"/>
      <c r="DE85" s="364"/>
      <c r="DF85" s="364"/>
      <c r="DG85" s="367"/>
      <c r="DH85" s="367"/>
      <c r="DI85" s="367"/>
      <c r="DJ85" s="367"/>
      <c r="DK85" s="367"/>
      <c r="DL85" s="367"/>
      <c r="DM85" s="367"/>
      <c r="DN85" s="367"/>
      <c r="DO85" s="367"/>
      <c r="DP85" s="367"/>
      <c r="DQ85" s="367"/>
      <c r="DR85" s="367"/>
      <c r="DS85" s="367"/>
      <c r="DT85" s="367"/>
      <c r="DU85" s="367"/>
      <c r="DV85" s="367"/>
      <c r="DW85" s="367"/>
      <c r="DX85" s="359">
        <f t="shared" si="21"/>
        <v>0</v>
      </c>
      <c r="DY85" s="359"/>
      <c r="DZ85" s="359"/>
      <c r="EA85" s="359"/>
      <c r="EB85" s="359"/>
      <c r="EC85" s="359"/>
      <c r="ED85" s="359"/>
      <c r="EE85" s="359"/>
      <c r="EF85" s="368"/>
      <c r="EG85" s="368"/>
      <c r="EH85" s="368"/>
      <c r="EI85" s="368"/>
      <c r="EJ85" s="368"/>
      <c r="EK85" s="368"/>
      <c r="EL85" s="368"/>
      <c r="EM85" s="368"/>
      <c r="EN85" s="368"/>
      <c r="EO85" s="368"/>
      <c r="EP85" s="368"/>
      <c r="EQ85" s="368"/>
      <c r="ER85" s="368"/>
      <c r="ES85" s="368"/>
      <c r="ET85" s="368"/>
      <c r="EU85" s="368"/>
      <c r="EV85" s="368"/>
      <c r="EW85" s="368"/>
      <c r="EX85" s="368"/>
      <c r="EY85" s="368"/>
      <c r="EZ85" s="368"/>
      <c r="FA85" s="368"/>
      <c r="FB85" s="368"/>
      <c r="FC85" s="368"/>
      <c r="FD85" s="368"/>
      <c r="FE85" s="368"/>
      <c r="FF85" s="368"/>
      <c r="FG85" s="368"/>
      <c r="FH85" s="368"/>
      <c r="FI85" s="368"/>
      <c r="FJ85" s="368"/>
      <c r="FK85" s="368"/>
    </row>
    <row r="86" spans="1:167" ht="54" customHeight="1" x14ac:dyDescent="0.25">
      <c r="A86" s="178" t="s">
        <v>275</v>
      </c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364" t="s">
        <v>211</v>
      </c>
      <c r="T86" s="364"/>
      <c r="U86" s="364"/>
      <c r="V86" s="364"/>
      <c r="W86" s="364"/>
      <c r="X86" s="364"/>
      <c r="Y86" s="365">
        <f t="shared" si="14"/>
        <v>0</v>
      </c>
      <c r="Z86" s="365"/>
      <c r="AA86" s="365"/>
      <c r="AB86" s="365"/>
      <c r="AC86" s="365"/>
      <c r="AD86" s="365"/>
      <c r="AE86" s="365"/>
      <c r="AF86" s="359">
        <f t="shared" si="15"/>
        <v>0</v>
      </c>
      <c r="AG86" s="359"/>
      <c r="AH86" s="359"/>
      <c r="AI86" s="359"/>
      <c r="AJ86" s="359"/>
      <c r="AK86" s="359"/>
      <c r="AL86" s="367"/>
      <c r="AM86" s="367"/>
      <c r="AN86" s="367"/>
      <c r="AO86" s="367"/>
      <c r="AP86" s="367"/>
      <c r="AQ86" s="367"/>
      <c r="AR86" s="367"/>
      <c r="AS86" s="367"/>
      <c r="AT86" s="367"/>
      <c r="AU86" s="359">
        <f t="shared" si="19"/>
        <v>0</v>
      </c>
      <c r="AV86" s="359"/>
      <c r="AW86" s="359"/>
      <c r="AX86" s="359"/>
      <c r="AY86" s="359"/>
      <c r="AZ86" s="359"/>
      <c r="BA86" s="359"/>
      <c r="BB86" s="359"/>
      <c r="BC86" s="368"/>
      <c r="BD86" s="368"/>
      <c r="BE86" s="368"/>
      <c r="BF86" s="368"/>
      <c r="BG86" s="368"/>
      <c r="BH86" s="368"/>
      <c r="BI86" s="368"/>
      <c r="BJ86" s="359">
        <f t="shared" si="20"/>
        <v>0</v>
      </c>
      <c r="BK86" s="359"/>
      <c r="BL86" s="359"/>
      <c r="BM86" s="359"/>
      <c r="BN86" s="359"/>
      <c r="BO86" s="359"/>
      <c r="BP86" s="359"/>
      <c r="BQ86" s="359"/>
      <c r="BR86" s="367"/>
      <c r="BS86" s="367"/>
      <c r="BT86" s="367"/>
      <c r="BU86" s="367"/>
      <c r="BV86" s="367"/>
      <c r="BW86" s="367"/>
      <c r="BX86" s="367"/>
      <c r="BY86" s="367"/>
      <c r="BZ86" s="368"/>
      <c r="CA86" s="368"/>
      <c r="CB86" s="368"/>
      <c r="CC86" s="368"/>
      <c r="CD86" s="368"/>
      <c r="CE86" s="368"/>
      <c r="CF86" s="368"/>
      <c r="CG86" s="368"/>
      <c r="CH86" s="367"/>
      <c r="CI86" s="367"/>
      <c r="CJ86" s="367"/>
      <c r="CK86" s="367"/>
      <c r="CL86" s="367"/>
      <c r="CM86" s="367"/>
      <c r="CN86" s="367"/>
      <c r="CO86" s="367"/>
      <c r="CP86" s="367"/>
      <c r="CQ86" s="367"/>
      <c r="CR86" s="367"/>
      <c r="CS86" s="367"/>
      <c r="CT86" s="367"/>
      <c r="CU86" s="367"/>
      <c r="CV86" s="367"/>
      <c r="CW86" s="367"/>
      <c r="CX86" s="364"/>
      <c r="CY86" s="364"/>
      <c r="CZ86" s="364"/>
      <c r="DA86" s="364"/>
      <c r="DB86" s="364"/>
      <c r="DC86" s="364"/>
      <c r="DD86" s="364"/>
      <c r="DE86" s="364"/>
      <c r="DF86" s="364"/>
      <c r="DG86" s="367"/>
      <c r="DH86" s="367"/>
      <c r="DI86" s="367"/>
      <c r="DJ86" s="367"/>
      <c r="DK86" s="367"/>
      <c r="DL86" s="367"/>
      <c r="DM86" s="367"/>
      <c r="DN86" s="367"/>
      <c r="DO86" s="367"/>
      <c r="DP86" s="367"/>
      <c r="DQ86" s="367"/>
      <c r="DR86" s="367"/>
      <c r="DS86" s="367"/>
      <c r="DT86" s="367"/>
      <c r="DU86" s="367"/>
      <c r="DV86" s="367"/>
      <c r="DW86" s="367"/>
      <c r="DX86" s="359">
        <f t="shared" si="21"/>
        <v>0</v>
      </c>
      <c r="DY86" s="359"/>
      <c r="DZ86" s="359"/>
      <c r="EA86" s="359"/>
      <c r="EB86" s="359"/>
      <c r="EC86" s="359"/>
      <c r="ED86" s="359"/>
      <c r="EE86" s="359"/>
      <c r="EF86" s="368"/>
      <c r="EG86" s="368"/>
      <c r="EH86" s="368"/>
      <c r="EI86" s="368"/>
      <c r="EJ86" s="368"/>
      <c r="EK86" s="368"/>
      <c r="EL86" s="368"/>
      <c r="EM86" s="368"/>
      <c r="EN86" s="368"/>
      <c r="EO86" s="368"/>
      <c r="EP86" s="368"/>
      <c r="EQ86" s="368"/>
      <c r="ER86" s="368"/>
      <c r="ES86" s="368"/>
      <c r="ET86" s="368"/>
      <c r="EU86" s="368"/>
      <c r="EV86" s="368"/>
      <c r="EW86" s="368"/>
      <c r="EX86" s="368"/>
      <c r="EY86" s="368"/>
      <c r="EZ86" s="368"/>
      <c r="FA86" s="368"/>
      <c r="FB86" s="368"/>
      <c r="FC86" s="368"/>
      <c r="FD86" s="368"/>
      <c r="FE86" s="368"/>
      <c r="FF86" s="368"/>
      <c r="FG86" s="368"/>
      <c r="FH86" s="368"/>
      <c r="FI86" s="368"/>
      <c r="FJ86" s="368"/>
      <c r="FK86" s="368"/>
    </row>
    <row r="87" spans="1:167" ht="67.150000000000006" customHeight="1" x14ac:dyDescent="0.25">
      <c r="A87" s="178" t="s">
        <v>276</v>
      </c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364" t="s">
        <v>213</v>
      </c>
      <c r="T87" s="364"/>
      <c r="U87" s="364"/>
      <c r="V87" s="364"/>
      <c r="W87" s="364"/>
      <c r="X87" s="364"/>
      <c r="Y87" s="365">
        <f t="shared" si="14"/>
        <v>0</v>
      </c>
      <c r="Z87" s="365"/>
      <c r="AA87" s="365"/>
      <c r="AB87" s="365"/>
      <c r="AC87" s="365"/>
      <c r="AD87" s="365"/>
      <c r="AE87" s="365"/>
      <c r="AF87" s="359">
        <f t="shared" si="15"/>
        <v>0</v>
      </c>
      <c r="AG87" s="359"/>
      <c r="AH87" s="359"/>
      <c r="AI87" s="359"/>
      <c r="AJ87" s="359"/>
      <c r="AK87" s="359"/>
      <c r="AL87" s="367"/>
      <c r="AM87" s="367"/>
      <c r="AN87" s="367"/>
      <c r="AO87" s="367"/>
      <c r="AP87" s="367"/>
      <c r="AQ87" s="367"/>
      <c r="AR87" s="367"/>
      <c r="AS87" s="367"/>
      <c r="AT87" s="367"/>
      <c r="AU87" s="359">
        <f t="shared" si="19"/>
        <v>0</v>
      </c>
      <c r="AV87" s="359"/>
      <c r="AW87" s="359"/>
      <c r="AX87" s="359"/>
      <c r="AY87" s="359"/>
      <c r="AZ87" s="359"/>
      <c r="BA87" s="359"/>
      <c r="BB87" s="359"/>
      <c r="BC87" s="368"/>
      <c r="BD87" s="368"/>
      <c r="BE87" s="368"/>
      <c r="BF87" s="368"/>
      <c r="BG87" s="368"/>
      <c r="BH87" s="368"/>
      <c r="BI87" s="368"/>
      <c r="BJ87" s="359">
        <f t="shared" si="20"/>
        <v>0</v>
      </c>
      <c r="BK87" s="359"/>
      <c r="BL87" s="359"/>
      <c r="BM87" s="359"/>
      <c r="BN87" s="359"/>
      <c r="BO87" s="359"/>
      <c r="BP87" s="359"/>
      <c r="BQ87" s="359"/>
      <c r="BR87" s="367"/>
      <c r="BS87" s="367"/>
      <c r="BT87" s="367"/>
      <c r="BU87" s="367"/>
      <c r="BV87" s="367"/>
      <c r="BW87" s="367"/>
      <c r="BX87" s="367"/>
      <c r="BY87" s="367"/>
      <c r="BZ87" s="368"/>
      <c r="CA87" s="368"/>
      <c r="CB87" s="368"/>
      <c r="CC87" s="368"/>
      <c r="CD87" s="368"/>
      <c r="CE87" s="368"/>
      <c r="CF87" s="368"/>
      <c r="CG87" s="368"/>
      <c r="CH87" s="367"/>
      <c r="CI87" s="367"/>
      <c r="CJ87" s="367"/>
      <c r="CK87" s="367"/>
      <c r="CL87" s="367"/>
      <c r="CM87" s="367"/>
      <c r="CN87" s="367"/>
      <c r="CO87" s="367"/>
      <c r="CP87" s="367"/>
      <c r="CQ87" s="367"/>
      <c r="CR87" s="367"/>
      <c r="CS87" s="367"/>
      <c r="CT87" s="367"/>
      <c r="CU87" s="367"/>
      <c r="CV87" s="367"/>
      <c r="CW87" s="367"/>
      <c r="CX87" s="364"/>
      <c r="CY87" s="364"/>
      <c r="CZ87" s="364"/>
      <c r="DA87" s="364"/>
      <c r="DB87" s="364"/>
      <c r="DC87" s="364"/>
      <c r="DD87" s="364"/>
      <c r="DE87" s="364"/>
      <c r="DF87" s="364"/>
      <c r="DG87" s="367"/>
      <c r="DH87" s="367"/>
      <c r="DI87" s="367"/>
      <c r="DJ87" s="367"/>
      <c r="DK87" s="367"/>
      <c r="DL87" s="367"/>
      <c r="DM87" s="367"/>
      <c r="DN87" s="367"/>
      <c r="DO87" s="367"/>
      <c r="DP87" s="367"/>
      <c r="DQ87" s="367"/>
      <c r="DR87" s="367"/>
      <c r="DS87" s="367"/>
      <c r="DT87" s="367"/>
      <c r="DU87" s="367"/>
      <c r="DV87" s="367"/>
      <c r="DW87" s="367"/>
      <c r="DX87" s="359">
        <f t="shared" si="21"/>
        <v>0</v>
      </c>
      <c r="DY87" s="359"/>
      <c r="DZ87" s="359"/>
      <c r="EA87" s="359"/>
      <c r="EB87" s="359"/>
      <c r="EC87" s="359"/>
      <c r="ED87" s="359"/>
      <c r="EE87" s="359"/>
      <c r="EF87" s="368"/>
      <c r="EG87" s="368"/>
      <c r="EH87" s="368"/>
      <c r="EI87" s="368"/>
      <c r="EJ87" s="368"/>
      <c r="EK87" s="368"/>
      <c r="EL87" s="368"/>
      <c r="EM87" s="368"/>
      <c r="EN87" s="368"/>
      <c r="EO87" s="368"/>
      <c r="EP87" s="368"/>
      <c r="EQ87" s="368"/>
      <c r="ER87" s="368"/>
      <c r="ES87" s="368"/>
      <c r="ET87" s="368"/>
      <c r="EU87" s="368"/>
      <c r="EV87" s="368"/>
      <c r="EW87" s="368"/>
      <c r="EX87" s="368"/>
      <c r="EY87" s="368"/>
      <c r="EZ87" s="368"/>
      <c r="FA87" s="368"/>
      <c r="FB87" s="368"/>
      <c r="FC87" s="368"/>
      <c r="FD87" s="368"/>
      <c r="FE87" s="368"/>
      <c r="FF87" s="368"/>
      <c r="FG87" s="368"/>
      <c r="FH87" s="368"/>
      <c r="FI87" s="368"/>
      <c r="FJ87" s="368"/>
      <c r="FK87" s="368"/>
    </row>
    <row r="88" spans="1:167" x14ac:dyDescent="0.25">
      <c r="A88" s="234" t="s">
        <v>15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86"/>
      <c r="S88" s="364" t="s">
        <v>173</v>
      </c>
      <c r="T88" s="364"/>
      <c r="U88" s="364"/>
      <c r="V88" s="364"/>
      <c r="W88" s="364"/>
      <c r="X88" s="364"/>
      <c r="Y88" s="365">
        <f>Y53+Y54+Y55+Y66+Y67+Y68+Y69+Y82+Y85</f>
        <v>83436235.269999996</v>
      </c>
      <c r="Z88" s="365"/>
      <c r="AA88" s="365"/>
      <c r="AB88" s="365"/>
      <c r="AC88" s="365"/>
      <c r="AD88" s="365"/>
      <c r="AE88" s="365"/>
      <c r="AF88" s="365">
        <f>AF53+AF54+AF55+AF66+AF67+AF68+AF69+AF82+AF85</f>
        <v>100</v>
      </c>
      <c r="AG88" s="365"/>
      <c r="AH88" s="365"/>
      <c r="AI88" s="365"/>
      <c r="AJ88" s="365"/>
      <c r="AK88" s="365"/>
      <c r="AL88" s="365">
        <f>AL53+AL54+AL55+AL66+AL67+AL68+AL69+AL82+AL85</f>
        <v>82251374.320000008</v>
      </c>
      <c r="AM88" s="365"/>
      <c r="AN88" s="365"/>
      <c r="AO88" s="365"/>
      <c r="AP88" s="365"/>
      <c r="AQ88" s="365"/>
      <c r="AR88" s="365"/>
      <c r="AS88" s="365"/>
      <c r="AT88" s="365"/>
      <c r="AU88" s="365">
        <f>AL88/Y88*100</f>
        <v>98.579920407283751</v>
      </c>
      <c r="AV88" s="365"/>
      <c r="AW88" s="365"/>
      <c r="AX88" s="365"/>
      <c r="AY88" s="365"/>
      <c r="AZ88" s="365"/>
      <c r="BA88" s="365"/>
      <c r="BB88" s="365"/>
      <c r="BC88" s="369">
        <f>BC53+BC54+BC55+BC66+BC67+BC68+BC69+BC82+BC85</f>
        <v>428548.8</v>
      </c>
      <c r="BD88" s="369"/>
      <c r="BE88" s="369"/>
      <c r="BF88" s="369"/>
      <c r="BG88" s="369"/>
      <c r="BH88" s="369"/>
      <c r="BI88" s="369"/>
      <c r="BJ88" s="359">
        <f>BC88/Y88*100</f>
        <v>0.5136243247471729</v>
      </c>
      <c r="BK88" s="359"/>
      <c r="BL88" s="359"/>
      <c r="BM88" s="359"/>
      <c r="BN88" s="359"/>
      <c r="BO88" s="359"/>
      <c r="BP88" s="359"/>
      <c r="BQ88" s="359"/>
      <c r="BR88" s="365">
        <f>BR53+BR54+BR55+BR66+BR67+BR68+BR69+BR82+BR85</f>
        <v>0</v>
      </c>
      <c r="BS88" s="365"/>
      <c r="BT88" s="365"/>
      <c r="BU88" s="365"/>
      <c r="BV88" s="365"/>
      <c r="BW88" s="365"/>
      <c r="BX88" s="365"/>
      <c r="BY88" s="365"/>
      <c r="BZ88" s="365">
        <f>BR88/Y88*100</f>
        <v>0</v>
      </c>
      <c r="CA88" s="365"/>
      <c r="CB88" s="365"/>
      <c r="CC88" s="365"/>
      <c r="CD88" s="365"/>
      <c r="CE88" s="365"/>
      <c r="CF88" s="365"/>
      <c r="CG88" s="365"/>
      <c r="CH88" s="365">
        <f>CH53+CH54+CH55+CH66+CH67+CH68+CH69+CH82+CH85</f>
        <v>0</v>
      </c>
      <c r="CI88" s="365"/>
      <c r="CJ88" s="365"/>
      <c r="CK88" s="365"/>
      <c r="CL88" s="365"/>
      <c r="CM88" s="365"/>
      <c r="CN88" s="365"/>
      <c r="CO88" s="365"/>
      <c r="CP88" s="365">
        <f>CH88/Y88*100</f>
        <v>0</v>
      </c>
      <c r="CQ88" s="365"/>
      <c r="CR88" s="365"/>
      <c r="CS88" s="365"/>
      <c r="CT88" s="365"/>
      <c r="CU88" s="365"/>
      <c r="CV88" s="365"/>
      <c r="CW88" s="365"/>
      <c r="CX88" s="365">
        <f>CX53+CX54+CX55+CX66+CX67+CX68+CX69+CX82+CX85</f>
        <v>0</v>
      </c>
      <c r="CY88" s="365"/>
      <c r="CZ88" s="365"/>
      <c r="DA88" s="365"/>
      <c r="DB88" s="365"/>
      <c r="DC88" s="365"/>
      <c r="DD88" s="365"/>
      <c r="DE88" s="365"/>
      <c r="DF88" s="365"/>
      <c r="DG88" s="365">
        <f>CX88/Y88*100</f>
        <v>0</v>
      </c>
      <c r="DH88" s="365"/>
      <c r="DI88" s="365"/>
      <c r="DJ88" s="365"/>
      <c r="DK88" s="365"/>
      <c r="DL88" s="365"/>
      <c r="DM88" s="365"/>
      <c r="DN88" s="365"/>
      <c r="DO88" s="365">
        <f>DO53+DO54+DO55+DO66+DO67+DO68+DO69+DO82+DO85</f>
        <v>756312.14999999991</v>
      </c>
      <c r="DP88" s="365"/>
      <c r="DQ88" s="365"/>
      <c r="DR88" s="365"/>
      <c r="DS88" s="365"/>
      <c r="DT88" s="365"/>
      <c r="DU88" s="365"/>
      <c r="DV88" s="365"/>
      <c r="DW88" s="365"/>
      <c r="DX88" s="369">
        <f>DO88/Y88*100</f>
        <v>0.90645526796909126</v>
      </c>
      <c r="DY88" s="369"/>
      <c r="DZ88" s="369"/>
      <c r="EA88" s="369"/>
      <c r="EB88" s="369"/>
      <c r="EC88" s="369"/>
      <c r="ED88" s="369"/>
      <c r="EE88" s="369"/>
      <c r="EF88" s="369">
        <f>EF53+EF54+EF55+EF66+EF67+EF68+EF69+EF82+EF85</f>
        <v>0</v>
      </c>
      <c r="EG88" s="369"/>
      <c r="EH88" s="369"/>
      <c r="EI88" s="369"/>
      <c r="EJ88" s="369"/>
      <c r="EK88" s="369"/>
      <c r="EL88" s="369"/>
      <c r="EM88" s="369"/>
      <c r="EN88" s="369">
        <f>EF88/Y88*100</f>
        <v>0</v>
      </c>
      <c r="EO88" s="369"/>
      <c r="EP88" s="369"/>
      <c r="EQ88" s="369"/>
      <c r="ER88" s="369"/>
      <c r="ES88" s="369"/>
      <c r="ET88" s="369"/>
      <c r="EU88" s="369"/>
      <c r="EV88" s="369">
        <f>EV53+EV54+EV55+EV66+EV67+EV68+EV69+EV82+EV85</f>
        <v>0</v>
      </c>
      <c r="EW88" s="369"/>
      <c r="EX88" s="369"/>
      <c r="EY88" s="369"/>
      <c r="EZ88" s="369"/>
      <c r="FA88" s="369"/>
      <c r="FB88" s="369"/>
      <c r="FC88" s="369"/>
      <c r="FD88" s="369">
        <f>EV88/Y88</f>
        <v>0</v>
      </c>
      <c r="FE88" s="369"/>
      <c r="FF88" s="369"/>
      <c r="FG88" s="369"/>
      <c r="FH88" s="369"/>
      <c r="FI88" s="369"/>
      <c r="FJ88" s="369"/>
      <c r="FK88" s="369"/>
    </row>
  </sheetData>
  <customSheetViews>
    <customSheetView guid="{9F2F43F4-90EC-4DE6-8F5D-030B6F6C5586}" showPageBreaks="1" fitToPage="1" printArea="1" view="pageBreakPreview" topLeftCell="A52">
      <selection activeCell="DG63" sqref="DG63:DN63"/>
      <rowBreaks count="1" manualBreakCount="1">
        <brk id="76" max="166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1"/>
      <headerFooter alignWithMargins="0">
        <oddHeader>&amp;C&amp;"Times New Roman,обычный"&amp;14&amp;P</oddHeader>
      </headerFooter>
    </customSheetView>
    <customSheetView guid="{115298B0-768F-468E-97BF-1F681848E85F}" fitToPage="1" topLeftCell="A22">
      <selection activeCell="EP22" sqref="EP22:FK22"/>
      <pageMargins left="0.78740157480314965" right="0.78740157480314965" top="1.3779527559055118" bottom="0.39370078740157483" header="0.5" footer="0.5"/>
      <pageSetup paperSize="9" scale="85" firstPageNumber="6" fitToHeight="0" orientation="landscape" useFirstPageNumber="1" r:id="rId2"/>
      <headerFooter alignWithMargins="0">
        <oddHeader>&amp;C&amp;"Times New Roman,обычный"&amp;14&amp;P</oddHeader>
      </headerFooter>
    </customSheetView>
    <customSheetView guid="{FD99208A-D77F-49C7-8CC1-2A50939F6A93}" fitToPage="1" topLeftCell="A46">
      <selection activeCell="AL54" sqref="AL54:AT54"/>
      <pageMargins left="0.78740157480314965" right="0.78740157480314965" top="1.3779527559055118" bottom="0.39370078740157483" header="0.5" footer="0.5"/>
      <pageSetup paperSize="9" scale="85" firstPageNumber="6" fitToHeight="0" orientation="landscape" useFirstPageNumber="1" r:id="rId3"/>
      <headerFooter alignWithMargins="0">
        <oddHeader>&amp;C&amp;"Times New Roman,обычный"&amp;14&amp;P</oddHeader>
      </headerFooter>
    </customSheetView>
    <customSheetView guid="{61E38649-3884-4423-A90C-CE6E6776D397}" fitToPage="1" topLeftCell="A55">
      <selection activeCell="AU62" sqref="AU62:BB62"/>
      <pageMargins left="0.78740157480314965" right="0.78740157480314965" top="1.3779527559055118" bottom="0.39370078740157483" header="0.5" footer="0.5"/>
      <pageSetup paperSize="9" scale="85" firstPageNumber="6" fitToHeight="0" orientation="landscape" useFirstPageNumber="1" r:id="rId4"/>
      <headerFooter alignWithMargins="0">
        <oddHeader>&amp;C&amp;"Times New Roman,обычный"&amp;14&amp;P</oddHeader>
      </headerFooter>
    </customSheetView>
    <customSheetView guid="{ABBA0A67-BDB6-40B8-B763-120F9FBA9C21}" fitToPage="1" topLeftCell="A22">
      <selection activeCell="CX14" sqref="CX14:DS14"/>
      <pageMargins left="0.78740157480314965" right="0.78740157480314965" top="1.3779527559055118" bottom="0.39370078740157483" header="0.5" footer="0.5"/>
      <pageSetup paperSize="9" scale="85" firstPageNumber="6" fitToHeight="0" orientation="landscape" useFirstPageNumber="1" r:id="rId5"/>
      <headerFooter alignWithMargins="0">
        <oddHeader>&amp;C&amp;"Times New Roman,обычный"&amp;14&amp;P</oddHeader>
      </headerFooter>
    </customSheetView>
    <customSheetView guid="{4DE39324-883D-48CA-B11B-0A32E7DC2DE1}" showPageBreaks="1" fitToPage="1" topLeftCell="A55">
      <selection activeCell="A6" sqref="A6:FL6"/>
      <pageMargins left="0.78740157480314965" right="0.78740157480314965" top="1.3779527559055118" bottom="0.39370078740157483" header="0.5" footer="0.5"/>
      <pageSetup paperSize="9" scale="85" firstPageNumber="6" fitToHeight="0" orientation="landscape" useFirstPageNumber="1" r:id="rId6"/>
      <headerFooter alignWithMargins="0">
        <oddHeader>&amp;C&amp;"Times New Roman,обычный"&amp;14&amp;P</oddHeader>
      </headerFooter>
    </customSheetView>
    <customSheetView guid="{383BF24B-42FA-4453-9DAD-89EE42DD70B4}" fitToPage="1" topLeftCell="A46">
      <selection activeCell="AL54" sqref="AL54:AT54"/>
      <pageMargins left="0.78740157480314965" right="0.78740157480314965" top="1.3779527559055118" bottom="0.39370078740157483" header="0.5" footer="0.5"/>
      <pageSetup paperSize="9" scale="85" firstPageNumber="6" fitToHeight="0" orientation="landscape" useFirstPageNumber="1" r:id="rId7"/>
      <headerFooter alignWithMargins="0">
        <oddHeader>&amp;C&amp;"Times New Roman,обычный"&amp;14&amp;P</oddHeader>
      </headerFooter>
    </customSheetView>
    <customSheetView guid="{61344958-FD33-4813-890E-E8AB487E1538}" showPageBreaks="1" fitToPage="1" printArea="1" view="pageBreakPreview" topLeftCell="A52">
      <selection activeCell="DG63" sqref="DG63:DN63"/>
      <rowBreaks count="1" manualBreakCount="1">
        <brk id="76" max="166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8"/>
      <headerFooter alignWithMargins="0">
        <oddHeader>&amp;C&amp;"Times New Roman,обычный"&amp;14&amp;P</oddHeader>
      </headerFooter>
    </customSheetView>
  </customSheetViews>
  <mergeCells count="924">
    <mergeCell ref="DX88:EE88"/>
    <mergeCell ref="EF88:EM88"/>
    <mergeCell ref="EN88:EU88"/>
    <mergeCell ref="EV88:FC88"/>
    <mergeCell ref="FD88:FK88"/>
    <mergeCell ref="BR88:BY88"/>
    <mergeCell ref="BZ88:CG88"/>
    <mergeCell ref="CH88:CO88"/>
    <mergeCell ref="CP88:CW88"/>
    <mergeCell ref="CX88:DF88"/>
    <mergeCell ref="DG88:DN88"/>
    <mergeCell ref="FD87:FK87"/>
    <mergeCell ref="A88:Q88"/>
    <mergeCell ref="S88:X88"/>
    <mergeCell ref="Y88:AE88"/>
    <mergeCell ref="AF88:AK88"/>
    <mergeCell ref="AL88:AT88"/>
    <mergeCell ref="AU88:BB88"/>
    <mergeCell ref="BC88:BI88"/>
    <mergeCell ref="BJ88:BQ88"/>
    <mergeCell ref="CX87:DF87"/>
    <mergeCell ref="DG87:DN87"/>
    <mergeCell ref="DO87:DW87"/>
    <mergeCell ref="DX87:EE87"/>
    <mergeCell ref="EF87:EM87"/>
    <mergeCell ref="EN87:EU87"/>
    <mergeCell ref="BC87:BI87"/>
    <mergeCell ref="BJ87:BQ87"/>
    <mergeCell ref="BR87:BY87"/>
    <mergeCell ref="BZ87:CG87"/>
    <mergeCell ref="CH87:CO87"/>
    <mergeCell ref="CP87:CW87"/>
    <mergeCell ref="A87:R87"/>
    <mergeCell ref="S87:X87"/>
    <mergeCell ref="DO88:DW88"/>
    <mergeCell ref="Y87:AE87"/>
    <mergeCell ref="AF87:AK87"/>
    <mergeCell ref="AL87:AT87"/>
    <mergeCell ref="AU87:BB87"/>
    <mergeCell ref="DO86:DW86"/>
    <mergeCell ref="DX86:EE86"/>
    <mergeCell ref="EF86:EM86"/>
    <mergeCell ref="EN86:EU86"/>
    <mergeCell ref="EV86:FC86"/>
    <mergeCell ref="EV87:FC87"/>
    <mergeCell ref="FD86:FK86"/>
    <mergeCell ref="BR86:BY86"/>
    <mergeCell ref="BZ86:CG86"/>
    <mergeCell ref="CH86:CO86"/>
    <mergeCell ref="CP86:CW86"/>
    <mergeCell ref="CX86:DF86"/>
    <mergeCell ref="DG86:DN86"/>
    <mergeCell ref="EV85:FC85"/>
    <mergeCell ref="FD85:FK85"/>
    <mergeCell ref="DG85:DN85"/>
    <mergeCell ref="DO85:DW85"/>
    <mergeCell ref="DX85:EE85"/>
    <mergeCell ref="EF85:EM85"/>
    <mergeCell ref="EN85:EU85"/>
    <mergeCell ref="A86:R86"/>
    <mergeCell ref="S86:X86"/>
    <mergeCell ref="Y86:AE86"/>
    <mergeCell ref="AF86:AK86"/>
    <mergeCell ref="AL86:AT86"/>
    <mergeCell ref="AU86:BB86"/>
    <mergeCell ref="BC86:BI86"/>
    <mergeCell ref="BJ86:BQ86"/>
    <mergeCell ref="CX85:DF85"/>
    <mergeCell ref="BC85:BI85"/>
    <mergeCell ref="BJ85:BQ85"/>
    <mergeCell ref="BR85:BY85"/>
    <mergeCell ref="BZ85:CG85"/>
    <mergeCell ref="CH85:CO85"/>
    <mergeCell ref="CP85:CW85"/>
    <mergeCell ref="A85:R85"/>
    <mergeCell ref="S85:X85"/>
    <mergeCell ref="Y85:AE85"/>
    <mergeCell ref="AF85:AK85"/>
    <mergeCell ref="AL85:AT85"/>
    <mergeCell ref="AU85:BB85"/>
    <mergeCell ref="DX84:EE84"/>
    <mergeCell ref="EF84:EM84"/>
    <mergeCell ref="EN84:EU84"/>
    <mergeCell ref="EV84:FC84"/>
    <mergeCell ref="FD84:FK84"/>
    <mergeCell ref="BR84:BY84"/>
    <mergeCell ref="BZ84:CG84"/>
    <mergeCell ref="CH84:CO84"/>
    <mergeCell ref="CP84:CW84"/>
    <mergeCell ref="CX84:DF84"/>
    <mergeCell ref="DG84:DN84"/>
    <mergeCell ref="FD83:FK83"/>
    <mergeCell ref="A84:R84"/>
    <mergeCell ref="S84:X84"/>
    <mergeCell ref="Y84:AE84"/>
    <mergeCell ref="AF84:AK84"/>
    <mergeCell ref="AL84:AT84"/>
    <mergeCell ref="AU84:BB84"/>
    <mergeCell ref="BC84:BI84"/>
    <mergeCell ref="BJ84:BQ84"/>
    <mergeCell ref="CX83:DF83"/>
    <mergeCell ref="DG83:DN83"/>
    <mergeCell ref="DO83:DW83"/>
    <mergeCell ref="DX83:EE83"/>
    <mergeCell ref="EF83:EM83"/>
    <mergeCell ref="EN83:EU83"/>
    <mergeCell ref="BC83:BI83"/>
    <mergeCell ref="BJ83:BQ83"/>
    <mergeCell ref="BR83:BY83"/>
    <mergeCell ref="BZ83:CG83"/>
    <mergeCell ref="CH83:CO83"/>
    <mergeCell ref="CP83:CW83"/>
    <mergeCell ref="A83:R83"/>
    <mergeCell ref="S83:X83"/>
    <mergeCell ref="DO84:DW84"/>
    <mergeCell ref="Y83:AE83"/>
    <mergeCell ref="AF83:AK83"/>
    <mergeCell ref="AL83:AT83"/>
    <mergeCell ref="AU83:BB83"/>
    <mergeCell ref="DO82:DW82"/>
    <mergeCell ref="DX82:EE82"/>
    <mergeCell ref="EF82:EM82"/>
    <mergeCell ref="EN82:EU82"/>
    <mergeCell ref="EV82:FC82"/>
    <mergeCell ref="EV83:FC83"/>
    <mergeCell ref="FD82:FK82"/>
    <mergeCell ref="BR82:BY82"/>
    <mergeCell ref="BZ82:CG82"/>
    <mergeCell ref="CH82:CO82"/>
    <mergeCell ref="CP82:CW82"/>
    <mergeCell ref="CX82:DF82"/>
    <mergeCell ref="DG82:DN82"/>
    <mergeCell ref="EV81:FC81"/>
    <mergeCell ref="FD81:FK81"/>
    <mergeCell ref="DG81:DN81"/>
    <mergeCell ref="DO81:DW81"/>
    <mergeCell ref="DX81:EE81"/>
    <mergeCell ref="EF81:EM81"/>
    <mergeCell ref="EN81:EU81"/>
    <mergeCell ref="A82:R82"/>
    <mergeCell ref="S82:X82"/>
    <mergeCell ref="Y82:AE82"/>
    <mergeCell ref="AF82:AK82"/>
    <mergeCell ref="AL82:AT82"/>
    <mergeCell ref="AU82:BB82"/>
    <mergeCell ref="BC82:BI82"/>
    <mergeCell ref="BJ82:BQ82"/>
    <mergeCell ref="CX81:DF81"/>
    <mergeCell ref="BC81:BI81"/>
    <mergeCell ref="BJ81:BQ81"/>
    <mergeCell ref="BR81:BY81"/>
    <mergeCell ref="BZ81:CG81"/>
    <mergeCell ref="CH81:CO81"/>
    <mergeCell ref="CP81:CW81"/>
    <mergeCell ref="A81:R81"/>
    <mergeCell ref="S81:X81"/>
    <mergeCell ref="Y81:AE81"/>
    <mergeCell ref="AF81:AK81"/>
    <mergeCell ref="AL81:AT81"/>
    <mergeCell ref="AU81:BB81"/>
    <mergeCell ref="DO78:DW80"/>
    <mergeCell ref="CP80:CW80"/>
    <mergeCell ref="EN76:EU76"/>
    <mergeCell ref="EV76:FC76"/>
    <mergeCell ref="DX78:EE80"/>
    <mergeCell ref="EF78:FK78"/>
    <mergeCell ref="BR79:CW79"/>
    <mergeCell ref="EF79:EM80"/>
    <mergeCell ref="EN79:EU80"/>
    <mergeCell ref="EV79:FC80"/>
    <mergeCell ref="FD79:FK80"/>
    <mergeCell ref="BR80:BY80"/>
    <mergeCell ref="BZ80:CG80"/>
    <mergeCell ref="CH80:CO80"/>
    <mergeCell ref="A77:R80"/>
    <mergeCell ref="S77:X80"/>
    <mergeCell ref="Y77:AE80"/>
    <mergeCell ref="AF77:AK80"/>
    <mergeCell ref="AL77:FK77"/>
    <mergeCell ref="AL78:AT80"/>
    <mergeCell ref="AU78:BB80"/>
    <mergeCell ref="CP76:CW76"/>
    <mergeCell ref="CX76:DF76"/>
    <mergeCell ref="DG76:DN76"/>
    <mergeCell ref="DO76:DW76"/>
    <mergeCell ref="DX76:EE76"/>
    <mergeCell ref="EF76:EM76"/>
    <mergeCell ref="AU76:BB76"/>
    <mergeCell ref="BC76:BI76"/>
    <mergeCell ref="BJ76:BQ76"/>
    <mergeCell ref="BR76:BY76"/>
    <mergeCell ref="BZ76:CG76"/>
    <mergeCell ref="CH76:CO76"/>
    <mergeCell ref="BC78:BI80"/>
    <mergeCell ref="BJ78:BQ80"/>
    <mergeCell ref="BR78:CW78"/>
    <mergeCell ref="CX78:DF80"/>
    <mergeCell ref="DG78:DN80"/>
    <mergeCell ref="EN75:EU75"/>
    <mergeCell ref="EV75:FC75"/>
    <mergeCell ref="FD75:FK75"/>
    <mergeCell ref="A76:R76"/>
    <mergeCell ref="S76:X76"/>
    <mergeCell ref="Y76:AE76"/>
    <mergeCell ref="AF76:AK76"/>
    <mergeCell ref="AL76:AT76"/>
    <mergeCell ref="BZ75:CG75"/>
    <mergeCell ref="CH75:CO75"/>
    <mergeCell ref="CP75:CW75"/>
    <mergeCell ref="CX75:DF75"/>
    <mergeCell ref="DG75:DN75"/>
    <mergeCell ref="DO75:DW75"/>
    <mergeCell ref="FD76:FK76"/>
    <mergeCell ref="FD74:FK74"/>
    <mergeCell ref="A75:R75"/>
    <mergeCell ref="S75:X75"/>
    <mergeCell ref="Y75:AE75"/>
    <mergeCell ref="AF75:AK75"/>
    <mergeCell ref="AL75:AT75"/>
    <mergeCell ref="AU75:BB75"/>
    <mergeCell ref="BC75:BI75"/>
    <mergeCell ref="BJ75:BQ75"/>
    <mergeCell ref="BR75:BY75"/>
    <mergeCell ref="DG74:DN74"/>
    <mergeCell ref="DO74:DW74"/>
    <mergeCell ref="DX74:EE74"/>
    <mergeCell ref="EF74:EM74"/>
    <mergeCell ref="EN74:EU74"/>
    <mergeCell ref="EV74:FC74"/>
    <mergeCell ref="BJ74:BQ74"/>
    <mergeCell ref="BR74:BY74"/>
    <mergeCell ref="BZ74:CG74"/>
    <mergeCell ref="CH74:CO74"/>
    <mergeCell ref="CP74:CW74"/>
    <mergeCell ref="CX74:DF74"/>
    <mergeCell ref="DX75:EE75"/>
    <mergeCell ref="EF75:EM75"/>
    <mergeCell ref="A74:R74"/>
    <mergeCell ref="S74:X74"/>
    <mergeCell ref="Y74:AE74"/>
    <mergeCell ref="AF74:AK74"/>
    <mergeCell ref="AL74:AT74"/>
    <mergeCell ref="AU74:BB74"/>
    <mergeCell ref="BC74:BI74"/>
    <mergeCell ref="CP73:CW73"/>
    <mergeCell ref="CX73:DF73"/>
    <mergeCell ref="AU73:BB73"/>
    <mergeCell ref="BC73:BI73"/>
    <mergeCell ref="BJ73:BQ73"/>
    <mergeCell ref="BR73:BY73"/>
    <mergeCell ref="BZ73:CG73"/>
    <mergeCell ref="CH73:CO73"/>
    <mergeCell ref="EN72:EU72"/>
    <mergeCell ref="EV72:FC72"/>
    <mergeCell ref="FD72:FK72"/>
    <mergeCell ref="A73:R73"/>
    <mergeCell ref="S73:X73"/>
    <mergeCell ref="Y73:AE73"/>
    <mergeCell ref="AF73:AK73"/>
    <mergeCell ref="AL73:AT73"/>
    <mergeCell ref="BZ72:CG72"/>
    <mergeCell ref="CH72:CO72"/>
    <mergeCell ref="CP72:CW72"/>
    <mergeCell ref="CX72:DF72"/>
    <mergeCell ref="DG72:DN72"/>
    <mergeCell ref="DO72:DW72"/>
    <mergeCell ref="EN73:EU73"/>
    <mergeCell ref="EV73:FC73"/>
    <mergeCell ref="FD73:FK73"/>
    <mergeCell ref="DG73:DN73"/>
    <mergeCell ref="DO73:DW73"/>
    <mergeCell ref="DX73:EE73"/>
    <mergeCell ref="EF73:EM73"/>
    <mergeCell ref="FD71:FK71"/>
    <mergeCell ref="A72:R72"/>
    <mergeCell ref="S72:X72"/>
    <mergeCell ref="Y72:AE72"/>
    <mergeCell ref="AF72:AK72"/>
    <mergeCell ref="AL72:AT72"/>
    <mergeCell ref="AU72:BB72"/>
    <mergeCell ref="BC72:BI72"/>
    <mergeCell ref="BJ72:BQ72"/>
    <mergeCell ref="BR72:BY72"/>
    <mergeCell ref="DG71:DN71"/>
    <mergeCell ref="DO71:DW71"/>
    <mergeCell ref="DX71:EE71"/>
    <mergeCell ref="EF71:EM71"/>
    <mergeCell ref="EN71:EU71"/>
    <mergeCell ref="EV71:FC71"/>
    <mergeCell ref="BJ71:BQ71"/>
    <mergeCell ref="BR71:BY71"/>
    <mergeCell ref="BZ71:CG71"/>
    <mergeCell ref="CH71:CO71"/>
    <mergeCell ref="CP71:CW71"/>
    <mergeCell ref="CX71:DF71"/>
    <mergeCell ref="DX72:EE72"/>
    <mergeCell ref="EF72:EM72"/>
    <mergeCell ref="A71:R71"/>
    <mergeCell ref="S71:X71"/>
    <mergeCell ref="Y71:AE71"/>
    <mergeCell ref="AF71:AK71"/>
    <mergeCell ref="AL71:AT71"/>
    <mergeCell ref="AU71:BB71"/>
    <mergeCell ref="BC71:BI71"/>
    <mergeCell ref="CP70:CW70"/>
    <mergeCell ref="CX70:DF70"/>
    <mergeCell ref="AU70:BB70"/>
    <mergeCell ref="BC70:BI70"/>
    <mergeCell ref="BJ70:BQ70"/>
    <mergeCell ref="BR70:BY70"/>
    <mergeCell ref="BZ70:CG70"/>
    <mergeCell ref="CH70:CO70"/>
    <mergeCell ref="EN69:EU69"/>
    <mergeCell ref="EV69:FC69"/>
    <mergeCell ref="FD69:FK69"/>
    <mergeCell ref="A70:R70"/>
    <mergeCell ref="S70:X70"/>
    <mergeCell ref="Y70:AE70"/>
    <mergeCell ref="AF70:AK70"/>
    <mergeCell ref="AL70:AT70"/>
    <mergeCell ref="BZ69:CG69"/>
    <mergeCell ref="CH69:CO69"/>
    <mergeCell ref="CP69:CW69"/>
    <mergeCell ref="CX69:DF69"/>
    <mergeCell ref="DG69:DN69"/>
    <mergeCell ref="DO69:DW69"/>
    <mergeCell ref="EN70:EU70"/>
    <mergeCell ref="EV70:FC70"/>
    <mergeCell ref="FD70:FK70"/>
    <mergeCell ref="DG70:DN70"/>
    <mergeCell ref="DO70:DW70"/>
    <mergeCell ref="DX70:EE70"/>
    <mergeCell ref="EF70:EM70"/>
    <mergeCell ref="FD68:FK68"/>
    <mergeCell ref="A69:R69"/>
    <mergeCell ref="S69:X69"/>
    <mergeCell ref="Y69:AE69"/>
    <mergeCell ref="AF69:AK69"/>
    <mergeCell ref="AL69:AT69"/>
    <mergeCell ref="AU69:BB69"/>
    <mergeCell ref="BC69:BI69"/>
    <mergeCell ref="BJ69:BQ69"/>
    <mergeCell ref="BR69:BY69"/>
    <mergeCell ref="DG68:DN68"/>
    <mergeCell ref="DO68:DW68"/>
    <mergeCell ref="DX68:EE68"/>
    <mergeCell ref="EF68:EM68"/>
    <mergeCell ref="EN68:EU68"/>
    <mergeCell ref="EV68:FC68"/>
    <mergeCell ref="BJ68:BQ68"/>
    <mergeCell ref="BR68:BY68"/>
    <mergeCell ref="BZ68:CG68"/>
    <mergeCell ref="CH68:CO68"/>
    <mergeCell ref="CP68:CW68"/>
    <mergeCell ref="CX68:DF68"/>
    <mergeCell ref="DX69:EE69"/>
    <mergeCell ref="EF69:EM69"/>
    <mergeCell ref="A68:R68"/>
    <mergeCell ref="S68:X68"/>
    <mergeCell ref="Y68:AE68"/>
    <mergeCell ref="AF68:AK68"/>
    <mergeCell ref="AL68:AT68"/>
    <mergeCell ref="AU68:BB68"/>
    <mergeCell ref="BC68:BI68"/>
    <mergeCell ref="CP67:CW67"/>
    <mergeCell ref="CX67:DF67"/>
    <mergeCell ref="AU67:BB67"/>
    <mergeCell ref="BC67:BI67"/>
    <mergeCell ref="BJ67:BQ67"/>
    <mergeCell ref="BR67:BY67"/>
    <mergeCell ref="BZ67:CG67"/>
    <mergeCell ref="CH67:CO67"/>
    <mergeCell ref="EN66:EU66"/>
    <mergeCell ref="EV66:FC66"/>
    <mergeCell ref="FD66:FK66"/>
    <mergeCell ref="A67:R67"/>
    <mergeCell ref="S67:X67"/>
    <mergeCell ref="Y67:AE67"/>
    <mergeCell ref="AF67:AK67"/>
    <mergeCell ref="AL67:AT67"/>
    <mergeCell ref="BZ66:CG66"/>
    <mergeCell ref="CH66:CO66"/>
    <mergeCell ref="CP66:CW66"/>
    <mergeCell ref="CX66:DF66"/>
    <mergeCell ref="DG66:DN66"/>
    <mergeCell ref="DO66:DW66"/>
    <mergeCell ref="EN67:EU67"/>
    <mergeCell ref="EV67:FC67"/>
    <mergeCell ref="FD67:FK67"/>
    <mergeCell ref="DG67:DN67"/>
    <mergeCell ref="DO67:DW67"/>
    <mergeCell ref="DX67:EE67"/>
    <mergeCell ref="EF67:EM67"/>
    <mergeCell ref="FD65:FK65"/>
    <mergeCell ref="A66:R66"/>
    <mergeCell ref="S66:X66"/>
    <mergeCell ref="Y66:AE66"/>
    <mergeCell ref="AF66:AK66"/>
    <mergeCell ref="AL66:AT66"/>
    <mergeCell ref="AU66:BB66"/>
    <mergeCell ref="BC66:BI66"/>
    <mergeCell ref="BJ66:BQ66"/>
    <mergeCell ref="BR66:BY66"/>
    <mergeCell ref="DG65:DN65"/>
    <mergeCell ref="DO65:DW65"/>
    <mergeCell ref="DX65:EE65"/>
    <mergeCell ref="EF65:EM65"/>
    <mergeCell ref="EN65:EU65"/>
    <mergeCell ref="EV65:FC65"/>
    <mergeCell ref="BJ65:BQ65"/>
    <mergeCell ref="BR65:BY65"/>
    <mergeCell ref="BZ65:CG65"/>
    <mergeCell ref="CH65:CO65"/>
    <mergeCell ref="CP65:CW65"/>
    <mergeCell ref="CX65:DF65"/>
    <mergeCell ref="DX66:EE66"/>
    <mergeCell ref="EF66:EM66"/>
    <mergeCell ref="A65:R65"/>
    <mergeCell ref="S65:X65"/>
    <mergeCell ref="Y65:AE65"/>
    <mergeCell ref="AF65:AK65"/>
    <mergeCell ref="AL65:AT65"/>
    <mergeCell ref="AU65:BB65"/>
    <mergeCell ref="BC65:BI65"/>
    <mergeCell ref="CP64:CW64"/>
    <mergeCell ref="CX64:DF64"/>
    <mergeCell ref="AU64:BB64"/>
    <mergeCell ref="BC64:BI64"/>
    <mergeCell ref="BJ64:BQ64"/>
    <mergeCell ref="BR64:BY64"/>
    <mergeCell ref="BZ64:CG64"/>
    <mergeCell ref="CH64:CO64"/>
    <mergeCell ref="EN63:EU63"/>
    <mergeCell ref="EV63:FC63"/>
    <mergeCell ref="FD63:FK63"/>
    <mergeCell ref="A64:R64"/>
    <mergeCell ref="S64:X64"/>
    <mergeCell ref="Y64:AE64"/>
    <mergeCell ref="AF64:AK64"/>
    <mergeCell ref="AL64:AT64"/>
    <mergeCell ref="BZ63:CG63"/>
    <mergeCell ref="CH63:CO63"/>
    <mergeCell ref="CP63:CW63"/>
    <mergeCell ref="CX63:DF63"/>
    <mergeCell ref="DG63:DN63"/>
    <mergeCell ref="DO63:DW63"/>
    <mergeCell ref="EN64:EU64"/>
    <mergeCell ref="EV64:FC64"/>
    <mergeCell ref="FD64:FK64"/>
    <mergeCell ref="DG64:DN64"/>
    <mergeCell ref="DO64:DW64"/>
    <mergeCell ref="DX64:EE64"/>
    <mergeCell ref="EF64:EM64"/>
    <mergeCell ref="FD62:FK62"/>
    <mergeCell ref="A63:R63"/>
    <mergeCell ref="S63:X63"/>
    <mergeCell ref="Y63:AE63"/>
    <mergeCell ref="AF63:AK63"/>
    <mergeCell ref="AL63:AT63"/>
    <mergeCell ref="AU63:BB63"/>
    <mergeCell ref="BC63:BI63"/>
    <mergeCell ref="BJ63:BQ63"/>
    <mergeCell ref="BR63:BY63"/>
    <mergeCell ref="DG62:DN62"/>
    <mergeCell ref="DO62:DW62"/>
    <mergeCell ref="DX62:EE62"/>
    <mergeCell ref="EF62:EM62"/>
    <mergeCell ref="EN62:EU62"/>
    <mergeCell ref="EV62:FC62"/>
    <mergeCell ref="BJ62:BQ62"/>
    <mergeCell ref="BR62:BY62"/>
    <mergeCell ref="BZ62:CG62"/>
    <mergeCell ref="CH62:CO62"/>
    <mergeCell ref="CP62:CW62"/>
    <mergeCell ref="CX62:DF62"/>
    <mergeCell ref="DX63:EE63"/>
    <mergeCell ref="EF63:EM63"/>
    <mergeCell ref="A62:R62"/>
    <mergeCell ref="S62:X62"/>
    <mergeCell ref="Y62:AE62"/>
    <mergeCell ref="AF62:AK62"/>
    <mergeCell ref="AL62:AT62"/>
    <mergeCell ref="AU62:BB62"/>
    <mergeCell ref="BC62:BI62"/>
    <mergeCell ref="CP61:CW61"/>
    <mergeCell ref="CX61:DF61"/>
    <mergeCell ref="AU61:BB61"/>
    <mergeCell ref="BC61:BI61"/>
    <mergeCell ref="BJ61:BQ61"/>
    <mergeCell ref="BR61:BY61"/>
    <mergeCell ref="BZ61:CG61"/>
    <mergeCell ref="CH61:CO61"/>
    <mergeCell ref="EN60:EU60"/>
    <mergeCell ref="EV60:FC60"/>
    <mergeCell ref="FD60:FK60"/>
    <mergeCell ref="A61:R61"/>
    <mergeCell ref="S61:X61"/>
    <mergeCell ref="Y61:AE61"/>
    <mergeCell ref="AF61:AK61"/>
    <mergeCell ref="AL61:AT61"/>
    <mergeCell ref="BZ60:CG60"/>
    <mergeCell ref="CH60:CO60"/>
    <mergeCell ref="CP60:CW60"/>
    <mergeCell ref="CX60:DF60"/>
    <mergeCell ref="DG60:DN60"/>
    <mergeCell ref="DO60:DW60"/>
    <mergeCell ref="EN61:EU61"/>
    <mergeCell ref="EV61:FC61"/>
    <mergeCell ref="FD61:FK61"/>
    <mergeCell ref="DG61:DN61"/>
    <mergeCell ref="DO61:DW61"/>
    <mergeCell ref="DX61:EE61"/>
    <mergeCell ref="EF61:EM61"/>
    <mergeCell ref="FD59:FK59"/>
    <mergeCell ref="A60:R60"/>
    <mergeCell ref="S60:X60"/>
    <mergeCell ref="Y60:AE60"/>
    <mergeCell ref="AF60:AK60"/>
    <mergeCell ref="AL60:AT60"/>
    <mergeCell ref="AU60:BB60"/>
    <mergeCell ref="BC60:BI60"/>
    <mergeCell ref="BJ60:BQ60"/>
    <mergeCell ref="BR60:BY60"/>
    <mergeCell ref="DG59:DN59"/>
    <mergeCell ref="DO59:DW59"/>
    <mergeCell ref="DX59:EE59"/>
    <mergeCell ref="EF59:EM59"/>
    <mergeCell ref="EN59:EU59"/>
    <mergeCell ref="EV59:FC59"/>
    <mergeCell ref="BJ59:BQ59"/>
    <mergeCell ref="BR59:BY59"/>
    <mergeCell ref="BZ59:CG59"/>
    <mergeCell ref="CH59:CO59"/>
    <mergeCell ref="CP59:CW59"/>
    <mergeCell ref="CX59:DF59"/>
    <mergeCell ref="DX60:EE60"/>
    <mergeCell ref="EF60:EM60"/>
    <mergeCell ref="A59:R59"/>
    <mergeCell ref="S59:X59"/>
    <mergeCell ref="Y59:AE59"/>
    <mergeCell ref="AF59:AK59"/>
    <mergeCell ref="AL59:AT59"/>
    <mergeCell ref="AU59:BB59"/>
    <mergeCell ref="BC59:BI59"/>
    <mergeCell ref="CP58:CW58"/>
    <mergeCell ref="CX58:DF58"/>
    <mergeCell ref="AU58:BB58"/>
    <mergeCell ref="BC58:BI58"/>
    <mergeCell ref="BJ58:BQ58"/>
    <mergeCell ref="BR58:BY58"/>
    <mergeCell ref="BZ58:CG58"/>
    <mergeCell ref="CH58:CO58"/>
    <mergeCell ref="EN57:EU57"/>
    <mergeCell ref="EV57:FC57"/>
    <mergeCell ref="FD57:FK57"/>
    <mergeCell ref="A58:R58"/>
    <mergeCell ref="S58:X58"/>
    <mergeCell ref="Y58:AE58"/>
    <mergeCell ref="AF58:AK58"/>
    <mergeCell ref="AL58:AT58"/>
    <mergeCell ref="BZ57:CG57"/>
    <mergeCell ref="CH57:CO57"/>
    <mergeCell ref="CP57:CW57"/>
    <mergeCell ref="CX57:DF57"/>
    <mergeCell ref="DG57:DN57"/>
    <mergeCell ref="DO57:DW57"/>
    <mergeCell ref="EN58:EU58"/>
    <mergeCell ref="EV58:FC58"/>
    <mergeCell ref="FD58:FK58"/>
    <mergeCell ref="DG58:DN58"/>
    <mergeCell ref="DO58:DW58"/>
    <mergeCell ref="DX58:EE58"/>
    <mergeCell ref="EF58:EM58"/>
    <mergeCell ref="FD56:FK56"/>
    <mergeCell ref="A57:R57"/>
    <mergeCell ref="S57:X57"/>
    <mergeCell ref="Y57:AE57"/>
    <mergeCell ref="AF57:AK57"/>
    <mergeCell ref="AL57:AT57"/>
    <mergeCell ref="AU57:BB57"/>
    <mergeCell ref="BC57:BI57"/>
    <mergeCell ref="BJ57:BQ57"/>
    <mergeCell ref="BR57:BY57"/>
    <mergeCell ref="DG56:DN56"/>
    <mergeCell ref="DO56:DW56"/>
    <mergeCell ref="DX56:EE56"/>
    <mergeCell ref="EF56:EM56"/>
    <mergeCell ref="EN56:EU56"/>
    <mergeCell ref="EV56:FC56"/>
    <mergeCell ref="BJ56:BQ56"/>
    <mergeCell ref="BR56:BY56"/>
    <mergeCell ref="BZ56:CG56"/>
    <mergeCell ref="CH56:CO56"/>
    <mergeCell ref="CP56:CW56"/>
    <mergeCell ref="CX56:DF56"/>
    <mergeCell ref="DX57:EE57"/>
    <mergeCell ref="EF57:EM57"/>
    <mergeCell ref="A56:R56"/>
    <mergeCell ref="S56:X56"/>
    <mergeCell ref="Y56:AE56"/>
    <mergeCell ref="AF56:AK56"/>
    <mergeCell ref="AL56:AT56"/>
    <mergeCell ref="AU56:BB56"/>
    <mergeCell ref="BC56:BI56"/>
    <mergeCell ref="CP55:CW55"/>
    <mergeCell ref="CX55:DF55"/>
    <mergeCell ref="AU55:BB55"/>
    <mergeCell ref="BC55:BI55"/>
    <mergeCell ref="BJ55:BQ55"/>
    <mergeCell ref="BR55:BY55"/>
    <mergeCell ref="BZ55:CG55"/>
    <mergeCell ref="CH55:CO55"/>
    <mergeCell ref="EN54:EU54"/>
    <mergeCell ref="EV54:FC54"/>
    <mergeCell ref="FD54:FK54"/>
    <mergeCell ref="A55:R55"/>
    <mergeCell ref="S55:X55"/>
    <mergeCell ref="Y55:AE55"/>
    <mergeCell ref="AF55:AK55"/>
    <mergeCell ref="AL55:AT55"/>
    <mergeCell ref="BZ54:CG54"/>
    <mergeCell ref="CH54:CO54"/>
    <mergeCell ref="CP54:CW54"/>
    <mergeCell ref="CX54:DF54"/>
    <mergeCell ref="DG54:DN54"/>
    <mergeCell ref="DO54:DW54"/>
    <mergeCell ref="EN55:EU55"/>
    <mergeCell ref="EV55:FC55"/>
    <mergeCell ref="FD55:FK55"/>
    <mergeCell ref="DG55:DN55"/>
    <mergeCell ref="DO55:DW55"/>
    <mergeCell ref="DX55:EE55"/>
    <mergeCell ref="EF55:EM55"/>
    <mergeCell ref="FD53:FK53"/>
    <mergeCell ref="A54:R54"/>
    <mergeCell ref="S54:X54"/>
    <mergeCell ref="Y54:AE54"/>
    <mergeCell ref="AF54:AK54"/>
    <mergeCell ref="AL54:AT54"/>
    <mergeCell ref="AU54:BB54"/>
    <mergeCell ref="BC54:BI54"/>
    <mergeCell ref="BJ54:BQ54"/>
    <mergeCell ref="BR54:BY54"/>
    <mergeCell ref="DG53:DN53"/>
    <mergeCell ref="DO53:DW53"/>
    <mergeCell ref="DX53:EE53"/>
    <mergeCell ref="EF53:EM53"/>
    <mergeCell ref="EN53:EU53"/>
    <mergeCell ref="EV53:FC53"/>
    <mergeCell ref="BJ53:BQ53"/>
    <mergeCell ref="BR53:BY53"/>
    <mergeCell ref="BZ53:CG53"/>
    <mergeCell ref="CH53:CO53"/>
    <mergeCell ref="CP53:CW53"/>
    <mergeCell ref="CX53:DF53"/>
    <mergeCell ref="DX54:EE54"/>
    <mergeCell ref="EF54:EM54"/>
    <mergeCell ref="A53:R53"/>
    <mergeCell ref="S53:X53"/>
    <mergeCell ref="Y53:AE53"/>
    <mergeCell ref="AF53:AK53"/>
    <mergeCell ref="AL53:AT53"/>
    <mergeCell ref="AU53:BB53"/>
    <mergeCell ref="BC53:BI53"/>
    <mergeCell ref="CP52:CW52"/>
    <mergeCell ref="CX52:DF52"/>
    <mergeCell ref="AU52:BB52"/>
    <mergeCell ref="BC52:BI52"/>
    <mergeCell ref="BJ52:BQ52"/>
    <mergeCell ref="BR52:BY52"/>
    <mergeCell ref="BZ52:CG52"/>
    <mergeCell ref="CH52:CO52"/>
    <mergeCell ref="BJ49:BQ51"/>
    <mergeCell ref="A52:R52"/>
    <mergeCell ref="S52:X52"/>
    <mergeCell ref="Y52:AE52"/>
    <mergeCell ref="AF52:AK52"/>
    <mergeCell ref="AL52:AT52"/>
    <mergeCell ref="EN52:EU52"/>
    <mergeCell ref="EV52:FC52"/>
    <mergeCell ref="FD52:FK52"/>
    <mergeCell ref="DG52:DN52"/>
    <mergeCell ref="DO52:DW52"/>
    <mergeCell ref="DX52:EE52"/>
    <mergeCell ref="EF52:EM52"/>
    <mergeCell ref="A44:BQ44"/>
    <mergeCell ref="BS44:CA44"/>
    <mergeCell ref="CB44:CW44"/>
    <mergeCell ref="CX44:DS44"/>
    <mergeCell ref="DT44:EO44"/>
    <mergeCell ref="EP44:FK44"/>
    <mergeCell ref="A43:BR43"/>
    <mergeCell ref="BS43:CA43"/>
    <mergeCell ref="CB43:CW43"/>
    <mergeCell ref="CX43:DS43"/>
    <mergeCell ref="DT43:EO43"/>
    <mergeCell ref="EP43:FK43"/>
    <mergeCell ref="B46:FL46"/>
    <mergeCell ref="BR49:CW49"/>
    <mergeCell ref="CX49:DF51"/>
    <mergeCell ref="DG49:DN51"/>
    <mergeCell ref="DO49:DW51"/>
    <mergeCell ref="DX49:EE51"/>
    <mergeCell ref="EF49:FK49"/>
    <mergeCell ref="BR50:CW50"/>
    <mergeCell ref="EF50:EM51"/>
    <mergeCell ref="EN50:EU51"/>
    <mergeCell ref="EV50:FC51"/>
    <mergeCell ref="FD50:FK51"/>
    <mergeCell ref="BR51:BY51"/>
    <mergeCell ref="BZ51:CG51"/>
    <mergeCell ref="CH51:CO51"/>
    <mergeCell ref="CP51:CW51"/>
    <mergeCell ref="A48:R51"/>
    <mergeCell ref="S48:X51"/>
    <mergeCell ref="Y48:AE51"/>
    <mergeCell ref="AF48:AK51"/>
    <mergeCell ref="AL48:FK48"/>
    <mergeCell ref="AL49:AT51"/>
    <mergeCell ref="AU49:BB51"/>
    <mergeCell ref="BC49:BI51"/>
    <mergeCell ref="A42:BR42"/>
    <mergeCell ref="BS42:CA42"/>
    <mergeCell ref="CB42:CW42"/>
    <mergeCell ref="CX42:DS42"/>
    <mergeCell ref="DT42:EO42"/>
    <mergeCell ref="EP42:FK42"/>
    <mergeCell ref="A41:BR41"/>
    <mergeCell ref="BS41:CA41"/>
    <mergeCell ref="CB41:CW41"/>
    <mergeCell ref="CX41:DS41"/>
    <mergeCell ref="DT41:EO41"/>
    <mergeCell ref="EP41:FK41"/>
    <mergeCell ref="A40:BR40"/>
    <mergeCell ref="BS40:CA40"/>
    <mergeCell ref="CB40:CW40"/>
    <mergeCell ref="CX40:DS40"/>
    <mergeCell ref="DT40:EO40"/>
    <mergeCell ref="EP40:FK40"/>
    <mergeCell ref="A39:BR39"/>
    <mergeCell ref="BS39:CA39"/>
    <mergeCell ref="CB39:CW39"/>
    <mergeCell ref="CX39:DS39"/>
    <mergeCell ref="DT39:EO39"/>
    <mergeCell ref="EP39:FK39"/>
    <mergeCell ref="A38:BR38"/>
    <mergeCell ref="BS38:CA38"/>
    <mergeCell ref="CB38:CW38"/>
    <mergeCell ref="CX38:DS38"/>
    <mergeCell ref="DT38:EO38"/>
    <mergeCell ref="EP38:FK38"/>
    <mergeCell ref="A37:BR37"/>
    <mergeCell ref="BS37:CA37"/>
    <mergeCell ref="CB37:CW37"/>
    <mergeCell ref="CX37:DS37"/>
    <mergeCell ref="DT37:EO37"/>
    <mergeCell ref="EP37:FK37"/>
    <mergeCell ref="A36:BR36"/>
    <mergeCell ref="BS36:CA36"/>
    <mergeCell ref="CB36:CW36"/>
    <mergeCell ref="CX36:DS36"/>
    <mergeCell ref="DT36:EO36"/>
    <mergeCell ref="EP36:FK36"/>
    <mergeCell ref="A35:BR35"/>
    <mergeCell ref="BS35:CA35"/>
    <mergeCell ref="CB35:CW35"/>
    <mergeCell ref="CX35:DS35"/>
    <mergeCell ref="DT35:EO35"/>
    <mergeCell ref="EP35:FK35"/>
    <mergeCell ref="A34:BR34"/>
    <mergeCell ref="BS34:CA34"/>
    <mergeCell ref="CB34:CW34"/>
    <mergeCell ref="CX34:DS34"/>
    <mergeCell ref="DT34:EO34"/>
    <mergeCell ref="EP34:FK34"/>
    <mergeCell ref="A33:BR33"/>
    <mergeCell ref="BS33:CA33"/>
    <mergeCell ref="CB33:CW33"/>
    <mergeCell ref="CX33:DS33"/>
    <mergeCell ref="DT33:EO33"/>
    <mergeCell ref="EP33:FK33"/>
    <mergeCell ref="A32:BR32"/>
    <mergeCell ref="BS32:CA32"/>
    <mergeCell ref="CB32:CW32"/>
    <mergeCell ref="CX32:DS32"/>
    <mergeCell ref="DT32:EO32"/>
    <mergeCell ref="EP32:FK32"/>
    <mergeCell ref="A31:BR31"/>
    <mergeCell ref="BS31:CA31"/>
    <mergeCell ref="CB31:CW31"/>
    <mergeCell ref="CX31:DS31"/>
    <mergeCell ref="DT31:EO31"/>
    <mergeCell ref="EP31:FK31"/>
    <mergeCell ref="A29:BR30"/>
    <mergeCell ref="BS29:CA30"/>
    <mergeCell ref="CB29:DS29"/>
    <mergeCell ref="DT29:EO30"/>
    <mergeCell ref="EP29:FK30"/>
    <mergeCell ref="CB30:CW30"/>
    <mergeCell ref="CX30:DS30"/>
    <mergeCell ref="A28:BR28"/>
    <mergeCell ref="BS28:CA28"/>
    <mergeCell ref="CB28:CW28"/>
    <mergeCell ref="CX28:DS28"/>
    <mergeCell ref="DT28:EO28"/>
    <mergeCell ref="EP28:FK28"/>
    <mergeCell ref="A27:BR27"/>
    <mergeCell ref="BS27:CA27"/>
    <mergeCell ref="CB27:CW27"/>
    <mergeCell ref="CX27:DS27"/>
    <mergeCell ref="DT27:EO27"/>
    <mergeCell ref="EP27:FK27"/>
    <mergeCell ref="A26:BR26"/>
    <mergeCell ref="BS26:CA26"/>
    <mergeCell ref="CB26:CW26"/>
    <mergeCell ref="CX26:DS26"/>
    <mergeCell ref="DT26:EO26"/>
    <mergeCell ref="EP26:FK26"/>
    <mergeCell ref="A25:BR25"/>
    <mergeCell ref="BS25:CA25"/>
    <mergeCell ref="CB25:CW25"/>
    <mergeCell ref="CX25:DS25"/>
    <mergeCell ref="DT25:EO25"/>
    <mergeCell ref="EP25:FK25"/>
    <mergeCell ref="A24:BR24"/>
    <mergeCell ref="BS24:CA24"/>
    <mergeCell ref="CB24:CW24"/>
    <mergeCell ref="CX24:DS24"/>
    <mergeCell ref="DT24:EO24"/>
    <mergeCell ref="EP24:FK24"/>
    <mergeCell ref="A23:BR23"/>
    <mergeCell ref="BS23:CA23"/>
    <mergeCell ref="CB23:CW23"/>
    <mergeCell ref="CX23:DS23"/>
    <mergeCell ref="DT23:EO23"/>
    <mergeCell ref="EP23:FK23"/>
    <mergeCell ref="A22:BR22"/>
    <mergeCell ref="BS22:CA22"/>
    <mergeCell ref="CB22:CW22"/>
    <mergeCell ref="CX22:DS22"/>
    <mergeCell ref="DT22:EO22"/>
    <mergeCell ref="EP22:FK22"/>
    <mergeCell ref="A21:BR21"/>
    <mergeCell ref="BS21:CA21"/>
    <mergeCell ref="CB21:CW21"/>
    <mergeCell ref="CX21:DS21"/>
    <mergeCell ref="DT21:EO21"/>
    <mergeCell ref="EP21:FK21"/>
    <mergeCell ref="A20:BR20"/>
    <mergeCell ref="BS20:CA20"/>
    <mergeCell ref="CB20:CW20"/>
    <mergeCell ref="CX20:DS20"/>
    <mergeCell ref="DT20:EO20"/>
    <mergeCell ref="EP20:FK20"/>
    <mergeCell ref="A19:BR19"/>
    <mergeCell ref="BS19:CA19"/>
    <mergeCell ref="CB19:CW19"/>
    <mergeCell ref="CX19:DS19"/>
    <mergeCell ref="DT19:EO19"/>
    <mergeCell ref="EP19:FK19"/>
    <mergeCell ref="A18:BR18"/>
    <mergeCell ref="BS18:CA18"/>
    <mergeCell ref="CB18:CW18"/>
    <mergeCell ref="CX18:DS18"/>
    <mergeCell ref="DT18:EO18"/>
    <mergeCell ref="EP18:FK18"/>
    <mergeCell ref="A17:BR17"/>
    <mergeCell ref="BS17:CA17"/>
    <mergeCell ref="CB17:CW17"/>
    <mergeCell ref="CX17:DS17"/>
    <mergeCell ref="DT17:EO17"/>
    <mergeCell ref="EP17:FK17"/>
    <mergeCell ref="A16:BR16"/>
    <mergeCell ref="BS16:CA16"/>
    <mergeCell ref="CB16:CW16"/>
    <mergeCell ref="CX16:DS16"/>
    <mergeCell ref="DT16:EO16"/>
    <mergeCell ref="EP16:FK16"/>
    <mergeCell ref="A15:BR15"/>
    <mergeCell ref="BS15:CA15"/>
    <mergeCell ref="CB15:CW15"/>
    <mergeCell ref="CX15:DS15"/>
    <mergeCell ref="DT15:EO15"/>
    <mergeCell ref="EP15:FK15"/>
    <mergeCell ref="A14:BR14"/>
    <mergeCell ref="BS14:CA14"/>
    <mergeCell ref="CB14:CW14"/>
    <mergeCell ref="CX14:DS14"/>
    <mergeCell ref="DT14:EO14"/>
    <mergeCell ref="EP14:FK14"/>
    <mergeCell ref="A13:BR13"/>
    <mergeCell ref="BS13:CA13"/>
    <mergeCell ref="CB13:CW13"/>
    <mergeCell ref="CX13:DS13"/>
    <mergeCell ref="DT13:EO13"/>
    <mergeCell ref="EP13:FK13"/>
    <mergeCell ref="A12:BR12"/>
    <mergeCell ref="BS12:CA12"/>
    <mergeCell ref="CB12:CW12"/>
    <mergeCell ref="CX12:DS12"/>
    <mergeCell ref="DT12:EO12"/>
    <mergeCell ref="EP12:FK12"/>
    <mergeCell ref="A1:FL1"/>
    <mergeCell ref="A6:FL6"/>
    <mergeCell ref="BL4:CX4"/>
    <mergeCell ref="EP10:FK10"/>
    <mergeCell ref="A11:BR11"/>
    <mergeCell ref="BS11:CA11"/>
    <mergeCell ref="CB11:CW11"/>
    <mergeCell ref="CX11:DS11"/>
    <mergeCell ref="DT11:EO11"/>
    <mergeCell ref="EP11:FK11"/>
    <mergeCell ref="CX9:DS9"/>
    <mergeCell ref="A10:BR10"/>
    <mergeCell ref="BS10:CA10"/>
    <mergeCell ref="CB10:CW10"/>
    <mergeCell ref="CX10:DS10"/>
    <mergeCell ref="DT10:EO10"/>
    <mergeCell ref="A8:BR9"/>
    <mergeCell ref="BS8:CA9"/>
    <mergeCell ref="CB8:DS8"/>
    <mergeCell ref="DT8:EO9"/>
    <mergeCell ref="EP8:FK9"/>
    <mergeCell ref="CB9:CW9"/>
  </mergeCells>
  <pageMargins left="0.78740157480314965" right="0.78740157480314965" top="1.3779527559055118" bottom="0.39370078740157483" header="0.5" footer="0.5"/>
  <pageSetup paperSize="9" scale="78" firstPageNumber="6" fitToHeight="0" orientation="landscape" useFirstPageNumber="1" r:id="rId9"/>
  <headerFooter alignWithMargins="0">
    <oddHeader>&amp;C&amp;"Times New Roman,обычный"&amp;14&amp;P</oddHeader>
  </headerFooter>
  <rowBreaks count="1" manualBreakCount="1">
    <brk id="76" max="16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Normal="100" zoomScaleSheetLayoutView="100" zoomScalePageLayoutView="120" workbookViewId="0">
      <selection activeCell="A6" sqref="A6:R6"/>
    </sheetView>
  </sheetViews>
  <sheetFormatPr defaultColWidth="9.140625" defaultRowHeight="15" x14ac:dyDescent="0.25"/>
  <cols>
    <col min="1" max="16384" width="9.140625" style="14"/>
  </cols>
  <sheetData>
    <row r="1" spans="1:14" ht="20.25" x14ac:dyDescent="0.3">
      <c r="A1" s="236" t="s">
        <v>327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0.25" x14ac:dyDescent="0.25">
      <c r="A2" s="239" t="s">
        <v>328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ht="20.25" x14ac:dyDescent="0.25">
      <c r="A3" s="239" t="s">
        <v>277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1:14" ht="42.75" customHeight="1" x14ac:dyDescent="0.25">
      <c r="D4" s="2"/>
    </row>
    <row r="5" spans="1:14" x14ac:dyDescent="0.25">
      <c r="A5" s="238" t="s">
        <v>2</v>
      </c>
      <c r="B5" s="238"/>
      <c r="C5" s="238"/>
      <c r="D5" s="238"/>
      <c r="E5" s="238" t="s">
        <v>3</v>
      </c>
      <c r="F5" s="238" t="s">
        <v>4</v>
      </c>
      <c r="G5" s="238" t="s">
        <v>5</v>
      </c>
      <c r="H5" s="238"/>
      <c r="I5" s="238"/>
      <c r="J5" s="126" t="s">
        <v>6</v>
      </c>
      <c r="K5" s="126" t="s">
        <v>7</v>
      </c>
      <c r="L5" s="126" t="s">
        <v>8</v>
      </c>
      <c r="M5" s="126"/>
      <c r="N5" s="126"/>
    </row>
    <row r="6" spans="1:14" x14ac:dyDescent="0.25">
      <c r="A6" s="238"/>
      <c r="B6" s="238"/>
      <c r="C6" s="238"/>
      <c r="D6" s="238"/>
      <c r="E6" s="238"/>
      <c r="F6" s="238"/>
      <c r="G6" s="238" t="s">
        <v>9</v>
      </c>
      <c r="H6" s="238"/>
      <c r="I6" s="238" t="s">
        <v>10</v>
      </c>
      <c r="J6" s="126"/>
      <c r="K6" s="126"/>
      <c r="L6" s="249" t="s">
        <v>112</v>
      </c>
      <c r="M6" s="126" t="s">
        <v>11</v>
      </c>
      <c r="N6" s="126" t="s">
        <v>12</v>
      </c>
    </row>
    <row r="7" spans="1:14" ht="25.5" x14ac:dyDescent="0.25">
      <c r="A7" s="238"/>
      <c r="B7" s="238"/>
      <c r="C7" s="238"/>
      <c r="D7" s="238"/>
      <c r="E7" s="238"/>
      <c r="F7" s="238"/>
      <c r="G7" s="17" t="s">
        <v>113</v>
      </c>
      <c r="H7" s="17" t="s">
        <v>14</v>
      </c>
      <c r="I7" s="238"/>
      <c r="J7" s="126"/>
      <c r="K7" s="126"/>
      <c r="L7" s="249"/>
      <c r="M7" s="126"/>
      <c r="N7" s="126"/>
    </row>
    <row r="8" spans="1:14" x14ac:dyDescent="0.25">
      <c r="A8" s="107">
        <v>1</v>
      </c>
      <c r="B8" s="107"/>
      <c r="C8" s="107"/>
      <c r="D8" s="107"/>
      <c r="E8" s="8">
        <v>2</v>
      </c>
      <c r="F8" s="8">
        <v>3</v>
      </c>
      <c r="G8" s="8">
        <v>4</v>
      </c>
      <c r="H8" s="8">
        <v>5</v>
      </c>
      <c r="I8" s="8">
        <v>6</v>
      </c>
      <c r="J8" s="8">
        <v>7</v>
      </c>
      <c r="K8" s="8">
        <v>8</v>
      </c>
      <c r="L8" s="8">
        <v>9</v>
      </c>
      <c r="M8" s="8">
        <v>10</v>
      </c>
      <c r="N8" s="8">
        <v>11</v>
      </c>
    </row>
    <row r="9" spans="1:14" ht="89.25" x14ac:dyDescent="0.25">
      <c r="A9" s="241" t="s">
        <v>387</v>
      </c>
      <c r="B9" s="241"/>
      <c r="C9" s="241"/>
      <c r="D9" s="241"/>
      <c r="E9" s="40" t="s">
        <v>390</v>
      </c>
      <c r="F9" s="40">
        <v>1000</v>
      </c>
      <c r="G9" s="40" t="s">
        <v>391</v>
      </c>
      <c r="H9" s="40">
        <v>876</v>
      </c>
      <c r="I9" s="44">
        <f>J9/K9</f>
        <v>2604.9899999999998</v>
      </c>
      <c r="J9" s="42">
        <v>260499</v>
      </c>
      <c r="K9" s="40">
        <v>100</v>
      </c>
      <c r="L9" s="45" t="s">
        <v>392</v>
      </c>
      <c r="M9" s="46">
        <v>44439</v>
      </c>
      <c r="N9" s="9">
        <v>668</v>
      </c>
    </row>
    <row r="10" spans="1:14" ht="89.25" x14ac:dyDescent="0.25">
      <c r="A10" s="241" t="s">
        <v>388</v>
      </c>
      <c r="B10" s="241"/>
      <c r="C10" s="241"/>
      <c r="D10" s="241"/>
      <c r="E10" s="40" t="s">
        <v>390</v>
      </c>
      <c r="F10" s="40">
        <v>2000</v>
      </c>
      <c r="G10" s="40" t="s">
        <v>391</v>
      </c>
      <c r="H10" s="40">
        <v>876</v>
      </c>
      <c r="I10" s="44">
        <f>J10/K10</f>
        <v>199</v>
      </c>
      <c r="J10" s="42">
        <v>29850</v>
      </c>
      <c r="K10" s="40">
        <v>150</v>
      </c>
      <c r="L10" s="45" t="s">
        <v>392</v>
      </c>
      <c r="M10" s="46">
        <v>44439</v>
      </c>
      <c r="N10" s="41">
        <v>668</v>
      </c>
    </row>
    <row r="11" spans="1:14" ht="89.25" x14ac:dyDescent="0.25">
      <c r="A11" s="241" t="s">
        <v>389</v>
      </c>
      <c r="B11" s="241"/>
      <c r="C11" s="241"/>
      <c r="D11" s="241"/>
      <c r="E11" s="40" t="s">
        <v>390</v>
      </c>
      <c r="F11" s="40">
        <v>3000</v>
      </c>
      <c r="G11" s="40" t="s">
        <v>391</v>
      </c>
      <c r="H11" s="40">
        <v>876</v>
      </c>
      <c r="I11" s="44">
        <f>J11/K11</f>
        <v>63.996428571428574</v>
      </c>
      <c r="J11" s="42">
        <v>17919</v>
      </c>
      <c r="K11" s="40">
        <v>280</v>
      </c>
      <c r="L11" s="45" t="s">
        <v>392</v>
      </c>
      <c r="M11" s="46">
        <v>44439</v>
      </c>
      <c r="N11" s="41">
        <v>668</v>
      </c>
    </row>
    <row r="12" spans="1:14" x14ac:dyDescent="0.25">
      <c r="A12" s="107" t="s">
        <v>15</v>
      </c>
      <c r="B12" s="107"/>
      <c r="C12" s="107"/>
      <c r="D12" s="107"/>
      <c r="E12" s="107"/>
      <c r="F12" s="8">
        <v>9000</v>
      </c>
      <c r="G12" s="8" t="s">
        <v>16</v>
      </c>
      <c r="H12" s="8" t="s">
        <v>16</v>
      </c>
      <c r="I12" s="44">
        <f>SUM(I9:I11)</f>
        <v>2867.9864285714284</v>
      </c>
      <c r="J12" s="43">
        <f>SUM(J9:J11)</f>
        <v>308268</v>
      </c>
      <c r="K12" s="9"/>
      <c r="L12" s="8" t="s">
        <v>16</v>
      </c>
      <c r="M12" s="8" t="s">
        <v>16</v>
      </c>
      <c r="N12" s="8" t="s">
        <v>16</v>
      </c>
    </row>
    <row r="13" spans="1:14" x14ac:dyDescent="0.25">
      <c r="D13" s="1"/>
    </row>
    <row r="14" spans="1:14" ht="20.25" x14ac:dyDescent="0.25">
      <c r="A14" s="239" t="s">
        <v>278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</row>
    <row r="15" spans="1:14" ht="39.75" customHeight="1" x14ac:dyDescent="0.25">
      <c r="D15" s="1"/>
    </row>
    <row r="16" spans="1:14" x14ac:dyDescent="0.25">
      <c r="A16" s="238" t="s">
        <v>107</v>
      </c>
      <c r="B16" s="238"/>
      <c r="C16" s="238"/>
      <c r="D16" s="238"/>
      <c r="E16" s="238" t="s">
        <v>3</v>
      </c>
      <c r="F16" s="238" t="s">
        <v>4</v>
      </c>
      <c r="G16" s="238" t="s">
        <v>108</v>
      </c>
      <c r="H16" s="238"/>
      <c r="I16" s="238"/>
      <c r="J16" s="238" t="s">
        <v>6</v>
      </c>
      <c r="K16" s="238" t="s">
        <v>7</v>
      </c>
      <c r="L16" s="238" t="s">
        <v>8</v>
      </c>
      <c r="M16" s="238"/>
      <c r="N16" s="238"/>
    </row>
    <row r="17" spans="1:14" x14ac:dyDescent="0.25">
      <c r="A17" s="238"/>
      <c r="B17" s="238"/>
      <c r="C17" s="238"/>
      <c r="D17" s="238"/>
      <c r="E17" s="238"/>
      <c r="F17" s="238"/>
      <c r="G17" s="238" t="s">
        <v>9</v>
      </c>
      <c r="H17" s="238"/>
      <c r="I17" s="238" t="s">
        <v>10</v>
      </c>
      <c r="J17" s="238"/>
      <c r="K17" s="238"/>
      <c r="L17" s="249" t="s">
        <v>112</v>
      </c>
      <c r="M17" s="238" t="s">
        <v>11</v>
      </c>
      <c r="N17" s="238" t="s">
        <v>12</v>
      </c>
    </row>
    <row r="18" spans="1:14" ht="25.5" x14ac:dyDescent="0.25">
      <c r="A18" s="238"/>
      <c r="B18" s="238"/>
      <c r="C18" s="238"/>
      <c r="D18" s="238"/>
      <c r="E18" s="238"/>
      <c r="F18" s="238"/>
      <c r="G18" s="17" t="s">
        <v>113</v>
      </c>
      <c r="H18" s="17" t="s">
        <v>14</v>
      </c>
      <c r="I18" s="238"/>
      <c r="J18" s="238"/>
      <c r="K18" s="238"/>
      <c r="L18" s="249"/>
      <c r="M18" s="238"/>
      <c r="N18" s="238"/>
    </row>
    <row r="19" spans="1:14" x14ac:dyDescent="0.25">
      <c r="A19" s="244">
        <v>1</v>
      </c>
      <c r="B19" s="244"/>
      <c r="C19" s="244"/>
      <c r="D19" s="244"/>
      <c r="E19" s="10">
        <v>2</v>
      </c>
      <c r="F19" s="10">
        <v>3</v>
      </c>
      <c r="G19" s="10">
        <v>4</v>
      </c>
      <c r="H19" s="10">
        <v>5</v>
      </c>
      <c r="I19" s="10">
        <v>6</v>
      </c>
      <c r="J19" s="10">
        <v>7</v>
      </c>
      <c r="K19" s="10">
        <v>8</v>
      </c>
      <c r="L19" s="10">
        <v>9</v>
      </c>
      <c r="M19" s="10">
        <v>10</v>
      </c>
      <c r="N19" s="10">
        <v>11</v>
      </c>
    </row>
    <row r="20" spans="1:14" x14ac:dyDescent="0.25">
      <c r="A20" s="248"/>
      <c r="B20" s="248"/>
      <c r="C20" s="248"/>
      <c r="D20" s="248"/>
      <c r="E20" s="11"/>
      <c r="F20" s="10">
        <v>1000</v>
      </c>
      <c r="G20" s="11"/>
      <c r="H20" s="11"/>
      <c r="I20" s="11"/>
      <c r="J20" s="11"/>
      <c r="K20" s="11"/>
      <c r="L20" s="11"/>
      <c r="M20" s="11"/>
      <c r="N20" s="11"/>
    </row>
    <row r="21" spans="1:14" x14ac:dyDescent="0.25">
      <c r="A21" s="248"/>
      <c r="B21" s="248"/>
      <c r="C21" s="248"/>
      <c r="D21" s="248"/>
      <c r="E21" s="11"/>
      <c r="F21" s="10">
        <v>2000</v>
      </c>
      <c r="G21" s="11"/>
      <c r="H21" s="11"/>
      <c r="I21" s="11"/>
      <c r="J21" s="11"/>
      <c r="K21" s="11"/>
      <c r="L21" s="11"/>
      <c r="M21" s="11"/>
      <c r="N21" s="11"/>
    </row>
    <row r="22" spans="1:14" x14ac:dyDescent="0.25">
      <c r="A22" s="248"/>
      <c r="B22" s="248"/>
      <c r="C22" s="248"/>
      <c r="D22" s="248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x14ac:dyDescent="0.25">
      <c r="A23" s="244" t="s">
        <v>15</v>
      </c>
      <c r="B23" s="244"/>
      <c r="C23" s="244"/>
      <c r="D23" s="244"/>
      <c r="E23" s="244"/>
      <c r="F23" s="10">
        <v>9000</v>
      </c>
      <c r="G23" s="10" t="s">
        <v>16</v>
      </c>
      <c r="H23" s="10" t="s">
        <v>16</v>
      </c>
      <c r="I23" s="11"/>
      <c r="J23" s="11"/>
      <c r="K23" s="11"/>
      <c r="L23" s="10" t="s">
        <v>16</v>
      </c>
      <c r="M23" s="10" t="s">
        <v>16</v>
      </c>
      <c r="N23" s="10" t="s">
        <v>16</v>
      </c>
    </row>
    <row r="24" spans="1:14" x14ac:dyDescent="0.25">
      <c r="A24" s="15"/>
      <c r="B24" s="15"/>
      <c r="C24" s="15"/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20.25" x14ac:dyDescent="0.25">
      <c r="A25" s="242" t="s">
        <v>279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</row>
    <row r="26" spans="1:14" ht="18.75" customHeight="1" x14ac:dyDescent="0.25">
      <c r="A26" s="15"/>
      <c r="B26" s="15"/>
      <c r="C26" s="15"/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25">
      <c r="A27" s="238" t="s">
        <v>109</v>
      </c>
      <c r="B27" s="238"/>
      <c r="C27" s="238"/>
      <c r="D27" s="238"/>
      <c r="E27" s="238" t="s">
        <v>3</v>
      </c>
      <c r="F27" s="238" t="s">
        <v>4</v>
      </c>
      <c r="G27" s="238" t="s">
        <v>110</v>
      </c>
      <c r="H27" s="238"/>
      <c r="I27" s="238"/>
      <c r="J27" s="238" t="s">
        <v>6</v>
      </c>
      <c r="K27" s="238" t="s">
        <v>7</v>
      </c>
      <c r="L27" s="238" t="s">
        <v>8</v>
      </c>
      <c r="M27" s="238"/>
      <c r="N27" s="238"/>
    </row>
    <row r="28" spans="1:14" x14ac:dyDescent="0.25">
      <c r="A28" s="238"/>
      <c r="B28" s="238"/>
      <c r="C28" s="238"/>
      <c r="D28" s="238"/>
      <c r="E28" s="238"/>
      <c r="F28" s="238"/>
      <c r="G28" s="238" t="s">
        <v>9</v>
      </c>
      <c r="H28" s="238"/>
      <c r="I28" s="238" t="s">
        <v>10</v>
      </c>
      <c r="J28" s="238"/>
      <c r="K28" s="238"/>
      <c r="L28" s="249" t="s">
        <v>112</v>
      </c>
      <c r="M28" s="238" t="s">
        <v>11</v>
      </c>
      <c r="N28" s="238" t="s">
        <v>12</v>
      </c>
    </row>
    <row r="29" spans="1:14" ht="25.5" x14ac:dyDescent="0.25">
      <c r="A29" s="238"/>
      <c r="B29" s="238"/>
      <c r="C29" s="238"/>
      <c r="D29" s="238"/>
      <c r="E29" s="238"/>
      <c r="F29" s="238"/>
      <c r="G29" s="17" t="s">
        <v>113</v>
      </c>
      <c r="H29" s="17" t="s">
        <v>14</v>
      </c>
      <c r="I29" s="238"/>
      <c r="J29" s="238"/>
      <c r="K29" s="238"/>
      <c r="L29" s="249"/>
      <c r="M29" s="238"/>
      <c r="N29" s="238"/>
    </row>
    <row r="30" spans="1:14" x14ac:dyDescent="0.25">
      <c r="A30" s="107">
        <v>1</v>
      </c>
      <c r="B30" s="107"/>
      <c r="C30" s="107"/>
      <c r="D30" s="107"/>
      <c r="E30" s="8">
        <v>2</v>
      </c>
      <c r="F30" s="8">
        <v>3</v>
      </c>
      <c r="G30" s="8">
        <v>4</v>
      </c>
      <c r="H30" s="8">
        <v>5</v>
      </c>
      <c r="I30" s="8">
        <v>6</v>
      </c>
      <c r="J30" s="8">
        <v>7</v>
      </c>
      <c r="K30" s="8">
        <v>8</v>
      </c>
      <c r="L30" s="8">
        <v>9</v>
      </c>
      <c r="M30" s="8">
        <v>10</v>
      </c>
      <c r="N30" s="8">
        <v>11</v>
      </c>
    </row>
    <row r="31" spans="1:14" x14ac:dyDescent="0.25">
      <c r="A31" s="246"/>
      <c r="B31" s="246"/>
      <c r="C31" s="246"/>
      <c r="D31" s="246"/>
      <c r="E31" s="9"/>
      <c r="F31" s="8">
        <v>1000</v>
      </c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246"/>
      <c r="B32" s="246"/>
      <c r="C32" s="246"/>
      <c r="D32" s="246"/>
      <c r="E32" s="9"/>
      <c r="F32" s="8">
        <v>2000</v>
      </c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246"/>
      <c r="B33" s="246"/>
      <c r="C33" s="246"/>
      <c r="D33" s="246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107" t="s">
        <v>15</v>
      </c>
      <c r="B34" s="107"/>
      <c r="C34" s="107"/>
      <c r="D34" s="107"/>
      <c r="E34" s="107"/>
      <c r="F34" s="8">
        <v>9000</v>
      </c>
      <c r="G34" s="8" t="s">
        <v>16</v>
      </c>
      <c r="H34" s="8" t="s">
        <v>16</v>
      </c>
      <c r="I34" s="9"/>
      <c r="J34" s="9"/>
      <c r="K34" s="9"/>
      <c r="L34" s="8" t="s">
        <v>16</v>
      </c>
      <c r="M34" s="8" t="s">
        <v>16</v>
      </c>
      <c r="N34" s="8" t="s">
        <v>16</v>
      </c>
    </row>
    <row r="36" spans="1:14" ht="20.25" x14ac:dyDescent="0.25">
      <c r="A36" s="239" t="s">
        <v>329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ht="20.25" x14ac:dyDescent="0.25">
      <c r="A37" s="239" t="s">
        <v>330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</row>
    <row r="38" spans="1:14" ht="24" x14ac:dyDescent="0.25">
      <c r="A38" s="242" t="s">
        <v>347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</row>
    <row r="39" spans="1:14" x14ac:dyDescent="0.25">
      <c r="D39" s="2"/>
    </row>
    <row r="40" spans="1:14" ht="171.75" customHeight="1" x14ac:dyDescent="0.25">
      <c r="A40" s="238" t="s">
        <v>17</v>
      </c>
      <c r="B40" s="238"/>
      <c r="C40" s="238"/>
      <c r="D40" s="238"/>
      <c r="E40" s="238"/>
      <c r="F40" s="238"/>
      <c r="G40" s="238" t="s">
        <v>4</v>
      </c>
      <c r="H40" s="238" t="s">
        <v>18</v>
      </c>
      <c r="I40" s="238" t="s">
        <v>19</v>
      </c>
      <c r="J40" s="238" t="s">
        <v>348</v>
      </c>
      <c r="K40" s="126" t="s">
        <v>121</v>
      </c>
      <c r="L40" s="126" t="s">
        <v>20</v>
      </c>
      <c r="M40" s="126"/>
      <c r="N40" s="126" t="s">
        <v>122</v>
      </c>
    </row>
    <row r="41" spans="1:14" ht="53.25" customHeight="1" x14ac:dyDescent="0.25">
      <c r="A41" s="238" t="s">
        <v>13</v>
      </c>
      <c r="B41" s="238"/>
      <c r="C41" s="17" t="s">
        <v>1</v>
      </c>
      <c r="D41" s="17" t="s">
        <v>21</v>
      </c>
      <c r="E41" s="17" t="s">
        <v>22</v>
      </c>
      <c r="F41" s="17" t="s">
        <v>120</v>
      </c>
      <c r="G41" s="238"/>
      <c r="H41" s="238"/>
      <c r="I41" s="238"/>
      <c r="J41" s="238"/>
      <c r="K41" s="126"/>
      <c r="L41" s="13" t="s">
        <v>144</v>
      </c>
      <c r="M41" s="13" t="s">
        <v>145</v>
      </c>
      <c r="N41" s="126"/>
    </row>
    <row r="42" spans="1:14" x14ac:dyDescent="0.25">
      <c r="A42" s="107">
        <v>1</v>
      </c>
      <c r="B42" s="107"/>
      <c r="C42" s="8">
        <v>2</v>
      </c>
      <c r="D42" s="8">
        <v>3</v>
      </c>
      <c r="E42" s="8">
        <v>4</v>
      </c>
      <c r="F42" s="8">
        <v>5</v>
      </c>
      <c r="G42" s="8">
        <v>6</v>
      </c>
      <c r="H42" s="8">
        <v>7</v>
      </c>
      <c r="I42" s="8">
        <v>8</v>
      </c>
      <c r="J42" s="8">
        <v>9</v>
      </c>
      <c r="K42" s="8">
        <v>10</v>
      </c>
      <c r="L42" s="8">
        <v>11</v>
      </c>
      <c r="M42" s="8">
        <v>12</v>
      </c>
      <c r="N42" s="8">
        <v>13</v>
      </c>
    </row>
    <row r="43" spans="1:14" x14ac:dyDescent="0.25">
      <c r="A43" s="246"/>
      <c r="B43" s="246"/>
      <c r="C43" s="9"/>
      <c r="D43" s="9"/>
      <c r="E43" s="9"/>
      <c r="F43" s="9"/>
      <c r="G43" s="8">
        <v>1000</v>
      </c>
      <c r="H43" s="9"/>
      <c r="I43" s="9"/>
      <c r="J43" s="9"/>
      <c r="K43" s="9"/>
      <c r="L43" s="9"/>
      <c r="M43" s="9"/>
      <c r="N43" s="9"/>
    </row>
    <row r="44" spans="1:14" x14ac:dyDescent="0.25">
      <c r="A44" s="246"/>
      <c r="B44" s="246"/>
      <c r="C44" s="9"/>
      <c r="D44" s="9"/>
      <c r="E44" s="9"/>
      <c r="F44" s="9"/>
      <c r="G44" s="8">
        <v>2000</v>
      </c>
      <c r="H44" s="9"/>
      <c r="I44" s="9"/>
      <c r="J44" s="9"/>
      <c r="K44" s="9"/>
      <c r="L44" s="9"/>
      <c r="M44" s="9"/>
      <c r="N44" s="9"/>
    </row>
    <row r="45" spans="1:14" x14ac:dyDescent="0.25">
      <c r="A45" s="246"/>
      <c r="B45" s="24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5">
      <c r="A46" s="247" t="s">
        <v>15</v>
      </c>
      <c r="B46" s="247"/>
      <c r="C46" s="247"/>
      <c r="D46" s="247"/>
      <c r="E46" s="247"/>
      <c r="F46" s="247"/>
      <c r="G46" s="8">
        <v>9000</v>
      </c>
      <c r="H46" s="9"/>
      <c r="I46" s="8" t="s">
        <v>16</v>
      </c>
      <c r="J46" s="8" t="s">
        <v>16</v>
      </c>
      <c r="K46" s="9"/>
      <c r="L46" s="9"/>
      <c r="M46" s="9"/>
      <c r="N46" s="9"/>
    </row>
    <row r="48" spans="1:14" ht="26.25" customHeight="1" x14ac:dyDescent="0.25">
      <c r="A48" s="240" t="s">
        <v>23</v>
      </c>
      <c r="B48" s="240"/>
      <c r="C48" s="240"/>
      <c r="D48" s="240"/>
    </row>
    <row r="49" spans="1:14" ht="28.5" customHeight="1" x14ac:dyDescent="0.25">
      <c r="A49" s="245" t="s">
        <v>349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</row>
    <row r="50" spans="1:14" x14ac:dyDescent="0.25">
      <c r="A50" s="245" t="s">
        <v>350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</row>
  </sheetData>
  <customSheetViews>
    <customSheetView guid="{9F2F43F4-90EC-4DE6-8F5D-030B6F6C5586}" fitToPage="1">
      <selection activeCell="A6" sqref="A6:R6"/>
      <rowBreaks count="1" manualBreakCount="1">
        <brk id="23" max="16383" man="1"/>
      </rowBreaks>
      <pageMargins left="0.78740157480314965" right="0.78740157480314965" top="1.3779527559055118" bottom="0.39370078740157483" header="0.5" footer="0.5"/>
      <pageSetup paperSize="9" firstPageNumber="6" fitToHeight="0" orientation="landscape" useFirstPageNumber="1" r:id="rId1"/>
      <headerFooter alignWithMargins="0">
        <oddHeader>&amp;C&amp;"Times New Roman,обычный"&amp;14&amp;P</oddHeader>
      </headerFooter>
    </customSheetView>
    <customSheetView guid="{115298B0-768F-468E-97BF-1F681848E85F}" fitToPage="1">
      <selection activeCell="A6" sqref="A6:R6"/>
      <rowBreaks count="1" manualBreakCount="1">
        <brk id="23" max="16383" man="1"/>
      </rowBreaks>
      <pageMargins left="0.78740157480314965" right="0.78740157480314965" top="1.3779527559055118" bottom="0.39370078740157483" header="0.5" footer="0.5"/>
      <pageSetup paperSize="9" firstPageNumber="6" fitToHeight="0" orientation="landscape" useFirstPageNumber="1" r:id="rId2"/>
      <headerFooter alignWithMargins="0">
        <oddHeader>&amp;C&amp;"Times New Roman,обычный"&amp;14&amp;P</oddHeader>
      </headerFooter>
    </customSheetView>
    <customSheetView guid="{FD99208A-D77F-49C7-8CC1-2A50939F6A93}" fitToPage="1">
      <selection activeCell="M11" sqref="M11:N11"/>
      <rowBreaks count="1" manualBreakCount="1">
        <brk id="23" max="16383" man="1"/>
      </rowBreaks>
      <pageMargins left="0.78740157480314965" right="0.78740157480314965" top="1.3779527559055118" bottom="0.39370078740157483" header="0.5" footer="0.5"/>
      <pageSetup paperSize="9" firstPageNumber="6" fitToHeight="0" orientation="landscape" useFirstPageNumber="1" r:id="rId3"/>
      <headerFooter alignWithMargins="0">
        <oddHeader>&amp;C&amp;"Times New Roman,обычный"&amp;14&amp;P</oddHeader>
      </headerFooter>
    </customSheetView>
    <customSheetView guid="{61E38649-3884-4423-A90C-CE6E6776D397}" fitToPage="1">
      <selection activeCell="A6" sqref="A6:R6"/>
      <rowBreaks count="1" manualBreakCount="1">
        <brk id="23" max="16383" man="1"/>
      </rowBreaks>
      <pageMargins left="0.78740157480314965" right="0.78740157480314965" top="1.3779527559055118" bottom="0.39370078740157483" header="0.5" footer="0.5"/>
      <pageSetup paperSize="9" firstPageNumber="6" fitToHeight="0" orientation="landscape" useFirstPageNumber="1" r:id="rId4"/>
      <headerFooter alignWithMargins="0">
        <oddHeader>&amp;C&amp;"Times New Roman,обычный"&amp;14&amp;P</oddHeader>
      </headerFooter>
    </customSheetView>
    <customSheetView guid="{ABBA0A67-BDB6-40B8-B763-120F9FBA9C21}" fitToPage="1">
      <selection activeCell="A6" sqref="A6:R6"/>
      <rowBreaks count="1" manualBreakCount="1">
        <brk id="23" max="16383" man="1"/>
      </rowBreaks>
      <pageMargins left="0.78740157480314965" right="0.78740157480314965" top="1.3779527559055118" bottom="0.39370078740157483" header="0.5" footer="0.5"/>
      <pageSetup paperSize="9" firstPageNumber="6" fitToHeight="0" orientation="landscape" useFirstPageNumber="1" r:id="rId5"/>
      <headerFooter alignWithMargins="0">
        <oddHeader>&amp;C&amp;"Times New Roman,обычный"&amp;14&amp;P</oddHeader>
      </headerFooter>
    </customSheetView>
    <customSheetView guid="{4DE39324-883D-48CA-B11B-0A32E7DC2DE1}" showPageBreaks="1" fitToPage="1">
      <selection activeCell="A6" sqref="A6:R6"/>
      <rowBreaks count="1" manualBreakCount="1">
        <brk id="23" max="16383" man="1"/>
      </rowBreaks>
      <pageMargins left="0.78740157480314965" right="0.78740157480314965" top="1.3779527559055118" bottom="0.39370078740157483" header="0.5" footer="0.5"/>
      <pageSetup paperSize="9" firstPageNumber="6" fitToHeight="0" orientation="landscape" useFirstPageNumber="1" r:id="rId6"/>
      <headerFooter alignWithMargins="0">
        <oddHeader>&amp;C&amp;"Times New Roman,обычный"&amp;14&amp;P</oddHeader>
      </headerFooter>
    </customSheetView>
    <customSheetView guid="{383BF24B-42FA-4453-9DAD-89EE42DD70B4}" fitToPage="1">
      <selection activeCell="A6" sqref="A6:R6"/>
      <rowBreaks count="1" manualBreakCount="1">
        <brk id="23" max="16383" man="1"/>
      </rowBreaks>
      <pageMargins left="0.78740157480314965" right="0.78740157480314965" top="1.3779527559055118" bottom="0.39370078740157483" header="0.5" footer="0.5"/>
      <pageSetup paperSize="9" firstPageNumber="6" fitToHeight="0" orientation="landscape" useFirstPageNumber="1" r:id="rId7"/>
      <headerFooter alignWithMargins="0">
        <oddHeader>&amp;C&amp;"Times New Roman,обычный"&amp;14&amp;P</oddHeader>
      </headerFooter>
    </customSheetView>
    <customSheetView guid="{61344958-FD33-4813-890E-E8AB487E1538}" fitToPage="1">
      <selection activeCell="A6" sqref="A6:R6"/>
      <rowBreaks count="1" manualBreakCount="1">
        <brk id="23" max="16383" man="1"/>
      </rowBreaks>
      <pageMargins left="0.78740157480314965" right="0.78740157480314965" top="1.3779527559055118" bottom="0.39370078740157483" header="0.5" footer="0.5"/>
      <pageSetup paperSize="9" firstPageNumber="6" fitToHeight="0" orientation="landscape" useFirstPageNumber="1" r:id="rId8"/>
      <headerFooter alignWithMargins="0">
        <oddHeader>&amp;C&amp;"Times New Roman,обычный"&amp;14&amp;P</oddHeader>
      </headerFooter>
    </customSheetView>
  </customSheetViews>
  <mergeCells count="76">
    <mergeCell ref="A34:E34"/>
    <mergeCell ref="A25:N25"/>
    <mergeCell ref="A30:D30"/>
    <mergeCell ref="A31:D31"/>
    <mergeCell ref="N28:N29"/>
    <mergeCell ref="E27:E29"/>
    <mergeCell ref="A27:D29"/>
    <mergeCell ref="F27:F29"/>
    <mergeCell ref="G27:I27"/>
    <mergeCell ref="J27:J29"/>
    <mergeCell ref="K27:K29"/>
    <mergeCell ref="G28:H28"/>
    <mergeCell ref="I28:I29"/>
    <mergeCell ref="A33:D33"/>
    <mergeCell ref="G17:H17"/>
    <mergeCell ref="I17:I18"/>
    <mergeCell ref="A10:D10"/>
    <mergeCell ref="A14:N14"/>
    <mergeCell ref="A32:D32"/>
    <mergeCell ref="M28:M29"/>
    <mergeCell ref="L17:L18"/>
    <mergeCell ref="M17:M18"/>
    <mergeCell ref="J16:J18"/>
    <mergeCell ref="L16:N16"/>
    <mergeCell ref="N17:N18"/>
    <mergeCell ref="K16:K18"/>
    <mergeCell ref="L28:L29"/>
    <mergeCell ref="L27:N27"/>
    <mergeCell ref="E16:E18"/>
    <mergeCell ref="G16:I16"/>
    <mergeCell ref="A2:N2"/>
    <mergeCell ref="K5:K7"/>
    <mergeCell ref="L5:N5"/>
    <mergeCell ref="G6:H6"/>
    <mergeCell ref="A5:D7"/>
    <mergeCell ref="A3:N3"/>
    <mergeCell ref="N6:N7"/>
    <mergeCell ref="J5:J7"/>
    <mergeCell ref="L6:L7"/>
    <mergeCell ref="M6:M7"/>
    <mergeCell ref="E5:E7"/>
    <mergeCell ref="F5:F7"/>
    <mergeCell ref="G5:I5"/>
    <mergeCell ref="I6:I7"/>
    <mergeCell ref="A19:D19"/>
    <mergeCell ref="A20:D20"/>
    <mergeCell ref="A21:D21"/>
    <mergeCell ref="A22:D22"/>
    <mergeCell ref="A16:D18"/>
    <mergeCell ref="A50:N50"/>
    <mergeCell ref="J40:J41"/>
    <mergeCell ref="A42:B42"/>
    <mergeCell ref="A48:D48"/>
    <mergeCell ref="A45:B45"/>
    <mergeCell ref="A46:F46"/>
    <mergeCell ref="A43:B43"/>
    <mergeCell ref="A44:B44"/>
    <mergeCell ref="A41:B41"/>
    <mergeCell ref="A49:N49"/>
    <mergeCell ref="G40:G41"/>
    <mergeCell ref="A1:N1"/>
    <mergeCell ref="K40:K41"/>
    <mergeCell ref="L40:M40"/>
    <mergeCell ref="I40:I41"/>
    <mergeCell ref="H40:H41"/>
    <mergeCell ref="A37:N37"/>
    <mergeCell ref="N40:N41"/>
    <mergeCell ref="A40:F40"/>
    <mergeCell ref="F16:F18"/>
    <mergeCell ref="A9:D9"/>
    <mergeCell ref="A8:D8"/>
    <mergeCell ref="A36:N36"/>
    <mergeCell ref="A38:N38"/>
    <mergeCell ref="A11:D11"/>
    <mergeCell ref="A12:E12"/>
    <mergeCell ref="A23:E23"/>
  </mergeCells>
  <phoneticPr fontId="5" type="noConversion"/>
  <pageMargins left="0.78740157480314965" right="0.78740157480314965" top="1.3779527559055118" bottom="0.39370078740157483" header="0.5" footer="0.5"/>
  <pageSetup paperSize="9" firstPageNumber="6" fitToHeight="0" orientation="landscape" useFirstPageNumber="1" r:id="rId9"/>
  <headerFooter alignWithMargins="0">
    <oddHeader>&amp;C&amp;"Times New Roman,обычный"&amp;14&amp;P</oddHeader>
  </headerFooter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K25"/>
  <sheetViews>
    <sheetView view="pageBreakPreview" topLeftCell="A13" zoomScaleNormal="100" zoomScaleSheetLayoutView="100" zoomScalePageLayoutView="140" workbookViewId="0">
      <selection activeCell="BY25" sqref="BY25:CF25"/>
    </sheetView>
  </sheetViews>
  <sheetFormatPr defaultRowHeight="15" x14ac:dyDescent="0.25"/>
  <cols>
    <col min="1" max="1" width="0.85546875" customWidth="1"/>
    <col min="2" max="5" width="0.85546875"/>
    <col min="6" max="28" width="0.85546875" customWidth="1"/>
    <col min="29" max="45" width="0.85546875"/>
    <col min="46" max="46" width="0.85546875" customWidth="1"/>
    <col min="47" max="59" width="0.85546875"/>
    <col min="60" max="60" width="5.140625" customWidth="1"/>
    <col min="61" max="68" width="0.85546875"/>
    <col min="69" max="69" width="4.7109375" customWidth="1"/>
    <col min="70" max="75" width="0.85546875"/>
    <col min="76" max="76" width="6.42578125" customWidth="1"/>
    <col min="77" max="83" width="0.85546875"/>
    <col min="84" max="84" width="6.28515625" customWidth="1"/>
    <col min="85" max="91" width="0.85546875"/>
    <col min="92" max="92" width="4" customWidth="1"/>
    <col min="93" max="128" width="0.85546875"/>
    <col min="129" max="129" width="8.140625" customWidth="1"/>
    <col min="130" max="136" width="0.85546875"/>
    <col min="137" max="137" width="7.140625" customWidth="1"/>
    <col min="138" max="167" width="0.85546875"/>
  </cols>
  <sheetData>
    <row r="1" spans="1:167" ht="15.75" x14ac:dyDescent="0.3">
      <c r="A1" s="250" t="s">
        <v>283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</row>
    <row r="2" spans="1:167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2"/>
      <c r="FG2" s="22"/>
      <c r="FH2" s="22"/>
      <c r="FI2" s="22"/>
      <c r="FJ2" s="22"/>
      <c r="FK2" s="22"/>
    </row>
    <row r="3" spans="1:167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5"/>
      <c r="EB3" s="25"/>
      <c r="EC3" s="25"/>
      <c r="ED3" s="25"/>
      <c r="EE3" s="25"/>
      <c r="EF3" s="25"/>
      <c r="EG3" s="24"/>
      <c r="EH3" s="24"/>
      <c r="EI3" s="24"/>
      <c r="EJ3" s="24"/>
      <c r="EK3" s="24"/>
      <c r="EL3" s="24"/>
      <c r="EM3" s="24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</row>
    <row r="4" spans="1:167" ht="20.2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52" t="s">
        <v>331</v>
      </c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5"/>
      <c r="EB4" s="25"/>
      <c r="EC4" s="25"/>
      <c r="ED4" s="25"/>
      <c r="EE4" s="25"/>
      <c r="EF4" s="25"/>
      <c r="EG4" s="24"/>
      <c r="EH4" s="24"/>
      <c r="EI4" s="24"/>
      <c r="EJ4" s="24"/>
      <c r="EK4" s="24"/>
      <c r="EL4" s="24"/>
      <c r="EM4" s="24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</row>
    <row r="5" spans="1:167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5"/>
      <c r="BQ5" s="25"/>
      <c r="BR5" s="25"/>
      <c r="BS5" s="27"/>
      <c r="BT5" s="27"/>
      <c r="BU5" s="27"/>
      <c r="BV5" s="27"/>
      <c r="BW5" s="27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7"/>
      <c r="CL5" s="27"/>
      <c r="CM5" s="27"/>
      <c r="CN5" s="29"/>
      <c r="CO5" s="29"/>
      <c r="CP5" s="29"/>
      <c r="CQ5" s="30"/>
      <c r="CR5" s="30"/>
      <c r="CS5" s="30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5"/>
      <c r="EB5" s="25"/>
      <c r="EC5" s="25"/>
      <c r="ED5" s="25"/>
      <c r="EE5" s="25"/>
      <c r="EF5" s="25"/>
      <c r="EG5" s="24"/>
      <c r="EH5" s="24"/>
      <c r="EI5" s="24"/>
      <c r="EJ5" s="24"/>
      <c r="EK5" s="31"/>
      <c r="EL5" s="31"/>
      <c r="EM5" s="31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</row>
    <row r="6" spans="1:167" x14ac:dyDescent="0.25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16"/>
      <c r="EC6" s="16"/>
      <c r="ED6" s="28"/>
      <c r="EE6" s="28"/>
      <c r="EF6" s="16"/>
      <c r="EG6" s="35"/>
      <c r="EH6" s="35"/>
      <c r="EI6" s="35"/>
      <c r="EJ6" s="35"/>
      <c r="EK6" s="35"/>
      <c r="EL6" s="35"/>
      <c r="EM6" s="35"/>
      <c r="EN6" s="35"/>
      <c r="EO6" s="7"/>
      <c r="EP6" s="1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16"/>
      <c r="FG6" s="16"/>
      <c r="FH6" s="16"/>
      <c r="FI6" s="16"/>
      <c r="FJ6" s="16"/>
      <c r="FK6" s="16"/>
    </row>
    <row r="7" spans="1:167" ht="54.75" customHeight="1" x14ac:dyDescent="0.25">
      <c r="A7" s="266" t="s">
        <v>146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8"/>
      <c r="AU7" s="266" t="s">
        <v>332</v>
      </c>
      <c r="AV7" s="267"/>
      <c r="AW7" s="267"/>
      <c r="AX7" s="267"/>
      <c r="AY7" s="267"/>
      <c r="AZ7" s="268"/>
      <c r="BA7" s="272" t="s">
        <v>148</v>
      </c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4"/>
      <c r="BR7" s="275" t="s">
        <v>149</v>
      </c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54" t="s">
        <v>150</v>
      </c>
      <c r="DW7" s="255"/>
      <c r="DX7" s="255"/>
      <c r="DY7" s="255"/>
      <c r="DZ7" s="255"/>
      <c r="EA7" s="255"/>
      <c r="EB7" s="255"/>
      <c r="EC7" s="255"/>
      <c r="ED7" s="255"/>
      <c r="EE7" s="255"/>
      <c r="EF7" s="255"/>
      <c r="EG7" s="255"/>
      <c r="EH7" s="255"/>
      <c r="EI7" s="255"/>
      <c r="EJ7" s="255"/>
      <c r="EK7" s="255"/>
      <c r="EL7" s="255"/>
      <c r="EM7" s="255"/>
      <c r="EN7" s="255"/>
      <c r="EO7" s="255"/>
      <c r="EP7" s="255"/>
      <c r="EQ7" s="255"/>
      <c r="ER7" s="255"/>
      <c r="ES7" s="255"/>
      <c r="ET7" s="255"/>
      <c r="EU7" s="255"/>
      <c r="EV7" s="255"/>
      <c r="EW7" s="255"/>
      <c r="EX7" s="255"/>
      <c r="EY7" s="255"/>
      <c r="EZ7" s="255"/>
      <c r="FA7" s="255"/>
      <c r="FB7" s="255"/>
      <c r="FC7" s="255"/>
      <c r="FD7" s="255"/>
      <c r="FE7" s="255"/>
      <c r="FF7" s="255"/>
      <c r="FG7" s="255"/>
      <c r="FH7" s="255"/>
      <c r="FI7" s="255"/>
      <c r="FJ7" s="255"/>
      <c r="FK7" s="256"/>
    </row>
    <row r="8" spans="1:167" x14ac:dyDescent="0.25">
      <c r="A8" s="269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1"/>
      <c r="AU8" s="269"/>
      <c r="AV8" s="270"/>
      <c r="AW8" s="270"/>
      <c r="AX8" s="270"/>
      <c r="AY8" s="270"/>
      <c r="AZ8" s="271"/>
      <c r="BA8" s="266" t="s">
        <v>10</v>
      </c>
      <c r="BB8" s="267"/>
      <c r="BC8" s="267"/>
      <c r="BD8" s="267"/>
      <c r="BE8" s="267"/>
      <c r="BF8" s="267"/>
      <c r="BG8" s="267"/>
      <c r="BH8" s="268"/>
      <c r="BI8" s="266" t="s">
        <v>333</v>
      </c>
      <c r="BJ8" s="267"/>
      <c r="BK8" s="267"/>
      <c r="BL8" s="267"/>
      <c r="BM8" s="267"/>
      <c r="BN8" s="267"/>
      <c r="BO8" s="267"/>
      <c r="BP8" s="267"/>
      <c r="BQ8" s="268"/>
      <c r="BR8" s="269" t="s">
        <v>10</v>
      </c>
      <c r="BS8" s="270"/>
      <c r="BT8" s="270"/>
      <c r="BU8" s="270"/>
      <c r="BV8" s="270"/>
      <c r="BW8" s="270"/>
      <c r="BX8" s="271"/>
      <c r="BY8" s="263" t="s">
        <v>151</v>
      </c>
      <c r="BZ8" s="264"/>
      <c r="CA8" s="264"/>
      <c r="CB8" s="264"/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4"/>
      <c r="CX8" s="264"/>
      <c r="CY8" s="264"/>
      <c r="CZ8" s="264"/>
      <c r="DA8" s="264"/>
      <c r="DB8" s="264"/>
      <c r="DC8" s="264"/>
      <c r="DD8" s="264"/>
      <c r="DE8" s="264"/>
      <c r="DF8" s="264"/>
      <c r="DG8" s="264"/>
      <c r="DH8" s="264"/>
      <c r="DI8" s="264"/>
      <c r="DJ8" s="264"/>
      <c r="DK8" s="264"/>
      <c r="DL8" s="264"/>
      <c r="DM8" s="264"/>
      <c r="DN8" s="264"/>
      <c r="DO8" s="264"/>
      <c r="DP8" s="264"/>
      <c r="DQ8" s="264"/>
      <c r="DR8" s="264"/>
      <c r="DS8" s="264"/>
      <c r="DT8" s="264"/>
      <c r="DU8" s="265"/>
      <c r="DV8" s="266" t="s">
        <v>10</v>
      </c>
      <c r="DW8" s="267"/>
      <c r="DX8" s="267"/>
      <c r="DY8" s="267"/>
      <c r="DZ8" s="267"/>
      <c r="EA8" s="267"/>
      <c r="EB8" s="268"/>
      <c r="EC8" s="254" t="s">
        <v>35</v>
      </c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6"/>
    </row>
    <row r="9" spans="1:167" ht="129.75" customHeight="1" x14ac:dyDescent="0.25">
      <c r="A9" s="260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2"/>
      <c r="AU9" s="260"/>
      <c r="AV9" s="261"/>
      <c r="AW9" s="261"/>
      <c r="AX9" s="261"/>
      <c r="AY9" s="261"/>
      <c r="AZ9" s="262"/>
      <c r="BA9" s="260"/>
      <c r="BB9" s="261"/>
      <c r="BC9" s="261"/>
      <c r="BD9" s="261"/>
      <c r="BE9" s="261"/>
      <c r="BF9" s="261"/>
      <c r="BG9" s="261"/>
      <c r="BH9" s="262"/>
      <c r="BI9" s="260"/>
      <c r="BJ9" s="261"/>
      <c r="BK9" s="261"/>
      <c r="BL9" s="261"/>
      <c r="BM9" s="261"/>
      <c r="BN9" s="261"/>
      <c r="BO9" s="261"/>
      <c r="BP9" s="261"/>
      <c r="BQ9" s="262"/>
      <c r="BR9" s="260"/>
      <c r="BS9" s="261"/>
      <c r="BT9" s="261"/>
      <c r="BU9" s="261"/>
      <c r="BV9" s="261"/>
      <c r="BW9" s="261"/>
      <c r="BX9" s="262"/>
      <c r="BY9" s="257" t="s">
        <v>334</v>
      </c>
      <c r="BZ9" s="258"/>
      <c r="CA9" s="258"/>
      <c r="CB9" s="258"/>
      <c r="CC9" s="258"/>
      <c r="CD9" s="258"/>
      <c r="CE9" s="258"/>
      <c r="CF9" s="259"/>
      <c r="CG9" s="257" t="s">
        <v>152</v>
      </c>
      <c r="CH9" s="258"/>
      <c r="CI9" s="258"/>
      <c r="CJ9" s="258"/>
      <c r="CK9" s="258"/>
      <c r="CL9" s="258"/>
      <c r="CM9" s="258"/>
      <c r="CN9" s="259"/>
      <c r="CO9" s="257" t="s">
        <v>335</v>
      </c>
      <c r="CP9" s="258"/>
      <c r="CQ9" s="258"/>
      <c r="CR9" s="258"/>
      <c r="CS9" s="258"/>
      <c r="CT9" s="258"/>
      <c r="CU9" s="258"/>
      <c r="CV9" s="259"/>
      <c r="CW9" s="257" t="s">
        <v>336</v>
      </c>
      <c r="CX9" s="258"/>
      <c r="CY9" s="258"/>
      <c r="CZ9" s="258"/>
      <c r="DA9" s="258"/>
      <c r="DB9" s="258"/>
      <c r="DC9" s="258"/>
      <c r="DD9" s="259"/>
      <c r="DE9" s="257" t="s">
        <v>337</v>
      </c>
      <c r="DF9" s="258"/>
      <c r="DG9" s="258"/>
      <c r="DH9" s="258"/>
      <c r="DI9" s="258"/>
      <c r="DJ9" s="258"/>
      <c r="DK9" s="258"/>
      <c r="DL9" s="259"/>
      <c r="DM9" s="257" t="s">
        <v>338</v>
      </c>
      <c r="DN9" s="258"/>
      <c r="DO9" s="258"/>
      <c r="DP9" s="258"/>
      <c r="DQ9" s="258"/>
      <c r="DR9" s="258"/>
      <c r="DS9" s="258"/>
      <c r="DT9" s="258"/>
      <c r="DU9" s="259"/>
      <c r="DV9" s="260"/>
      <c r="DW9" s="261"/>
      <c r="DX9" s="261"/>
      <c r="DY9" s="261"/>
      <c r="DZ9" s="261"/>
      <c r="EA9" s="261"/>
      <c r="EB9" s="262"/>
      <c r="EC9" s="260" t="s">
        <v>153</v>
      </c>
      <c r="ED9" s="261"/>
      <c r="EE9" s="261"/>
      <c r="EF9" s="261"/>
      <c r="EG9" s="261"/>
      <c r="EH9" s="261"/>
      <c r="EI9" s="262"/>
      <c r="EJ9" s="260" t="s">
        <v>339</v>
      </c>
      <c r="EK9" s="261"/>
      <c r="EL9" s="261"/>
      <c r="EM9" s="261"/>
      <c r="EN9" s="261"/>
      <c r="EO9" s="261"/>
      <c r="EP9" s="261"/>
      <c r="EQ9" s="261"/>
      <c r="ER9" s="261"/>
      <c r="ES9" s="261"/>
      <c r="ET9" s="262"/>
      <c r="EU9" s="260" t="s">
        <v>340</v>
      </c>
      <c r="EV9" s="261"/>
      <c r="EW9" s="261"/>
      <c r="EX9" s="261"/>
      <c r="EY9" s="261"/>
      <c r="EZ9" s="261"/>
      <c r="FA9" s="261"/>
      <c r="FB9" s="261"/>
      <c r="FC9" s="261"/>
      <c r="FD9" s="261"/>
      <c r="FE9" s="262"/>
      <c r="FF9" s="260" t="s">
        <v>154</v>
      </c>
      <c r="FG9" s="261"/>
      <c r="FH9" s="261"/>
      <c r="FI9" s="261"/>
      <c r="FJ9" s="261"/>
      <c r="FK9" s="262"/>
    </row>
    <row r="10" spans="1:167" ht="15.75" thickBot="1" x14ac:dyDescent="0.3">
      <c r="A10" s="254">
        <v>1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6"/>
      <c r="AU10" s="276">
        <v>2</v>
      </c>
      <c r="AV10" s="277"/>
      <c r="AW10" s="277"/>
      <c r="AX10" s="277"/>
      <c r="AY10" s="277"/>
      <c r="AZ10" s="278"/>
      <c r="BA10" s="276">
        <v>3</v>
      </c>
      <c r="BB10" s="277"/>
      <c r="BC10" s="277"/>
      <c r="BD10" s="277"/>
      <c r="BE10" s="277"/>
      <c r="BF10" s="277"/>
      <c r="BG10" s="277"/>
      <c r="BH10" s="278"/>
      <c r="BI10" s="276">
        <v>4</v>
      </c>
      <c r="BJ10" s="277"/>
      <c r="BK10" s="277"/>
      <c r="BL10" s="277"/>
      <c r="BM10" s="277"/>
      <c r="BN10" s="277"/>
      <c r="BO10" s="277"/>
      <c r="BP10" s="277"/>
      <c r="BQ10" s="278"/>
      <c r="BR10" s="276">
        <v>5</v>
      </c>
      <c r="BS10" s="277"/>
      <c r="BT10" s="277"/>
      <c r="BU10" s="277"/>
      <c r="BV10" s="277"/>
      <c r="BW10" s="277"/>
      <c r="BX10" s="278"/>
      <c r="BY10" s="279">
        <v>6</v>
      </c>
      <c r="BZ10" s="280"/>
      <c r="CA10" s="280"/>
      <c r="CB10" s="280"/>
      <c r="CC10" s="280"/>
      <c r="CD10" s="280"/>
      <c r="CE10" s="280"/>
      <c r="CF10" s="281"/>
      <c r="CG10" s="279">
        <v>7</v>
      </c>
      <c r="CH10" s="280"/>
      <c r="CI10" s="280"/>
      <c r="CJ10" s="280"/>
      <c r="CK10" s="280"/>
      <c r="CL10" s="280"/>
      <c r="CM10" s="280"/>
      <c r="CN10" s="281"/>
      <c r="CO10" s="279">
        <v>8</v>
      </c>
      <c r="CP10" s="280"/>
      <c r="CQ10" s="280"/>
      <c r="CR10" s="280"/>
      <c r="CS10" s="280"/>
      <c r="CT10" s="280"/>
      <c r="CU10" s="280"/>
      <c r="CV10" s="281"/>
      <c r="CW10" s="279">
        <v>9</v>
      </c>
      <c r="CX10" s="280"/>
      <c r="CY10" s="280"/>
      <c r="CZ10" s="280"/>
      <c r="DA10" s="280"/>
      <c r="DB10" s="280"/>
      <c r="DC10" s="280"/>
      <c r="DD10" s="281"/>
      <c r="DE10" s="279">
        <v>10</v>
      </c>
      <c r="DF10" s="280"/>
      <c r="DG10" s="280"/>
      <c r="DH10" s="280"/>
      <c r="DI10" s="280"/>
      <c r="DJ10" s="280"/>
      <c r="DK10" s="280"/>
      <c r="DL10" s="281"/>
      <c r="DM10" s="279">
        <v>11</v>
      </c>
      <c r="DN10" s="280"/>
      <c r="DO10" s="280"/>
      <c r="DP10" s="280"/>
      <c r="DQ10" s="280"/>
      <c r="DR10" s="280"/>
      <c r="DS10" s="280"/>
      <c r="DT10" s="280"/>
      <c r="DU10" s="281"/>
      <c r="DV10" s="294">
        <v>12</v>
      </c>
      <c r="DW10" s="295"/>
      <c r="DX10" s="295"/>
      <c r="DY10" s="295"/>
      <c r="DZ10" s="295"/>
      <c r="EA10" s="295"/>
      <c r="EB10" s="296"/>
      <c r="EC10" s="294">
        <v>13</v>
      </c>
      <c r="ED10" s="295"/>
      <c r="EE10" s="295"/>
      <c r="EF10" s="295"/>
      <c r="EG10" s="295"/>
      <c r="EH10" s="295"/>
      <c r="EI10" s="296"/>
      <c r="EJ10" s="294">
        <v>14</v>
      </c>
      <c r="EK10" s="295"/>
      <c r="EL10" s="295"/>
      <c r="EM10" s="295"/>
      <c r="EN10" s="295"/>
      <c r="EO10" s="295"/>
      <c r="EP10" s="295"/>
      <c r="EQ10" s="295"/>
      <c r="ER10" s="295"/>
      <c r="ES10" s="295"/>
      <c r="ET10" s="296"/>
      <c r="EU10" s="294">
        <v>15</v>
      </c>
      <c r="EV10" s="295"/>
      <c r="EW10" s="295"/>
      <c r="EX10" s="295"/>
      <c r="EY10" s="295"/>
      <c r="EZ10" s="295"/>
      <c r="FA10" s="295"/>
      <c r="FB10" s="295"/>
      <c r="FC10" s="295"/>
      <c r="FD10" s="295"/>
      <c r="FE10" s="296"/>
      <c r="FF10" s="294">
        <v>16</v>
      </c>
      <c r="FG10" s="295"/>
      <c r="FH10" s="295"/>
      <c r="FI10" s="295"/>
      <c r="FJ10" s="295"/>
      <c r="FK10" s="296"/>
    </row>
    <row r="11" spans="1:167" x14ac:dyDescent="0.25">
      <c r="A11" s="282" t="s">
        <v>32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4"/>
      <c r="AU11" s="285" t="s">
        <v>155</v>
      </c>
      <c r="AV11" s="286"/>
      <c r="AW11" s="286"/>
      <c r="AX11" s="286"/>
      <c r="AY11" s="286"/>
      <c r="AZ11" s="287"/>
      <c r="BA11" s="288"/>
      <c r="BB11" s="289"/>
      <c r="BC11" s="289"/>
      <c r="BD11" s="289"/>
      <c r="BE11" s="289"/>
      <c r="BF11" s="289"/>
      <c r="BG11" s="289"/>
      <c r="BH11" s="290"/>
      <c r="BI11" s="288"/>
      <c r="BJ11" s="289"/>
      <c r="BK11" s="289"/>
      <c r="BL11" s="289"/>
      <c r="BM11" s="289"/>
      <c r="BN11" s="289"/>
      <c r="BO11" s="289"/>
      <c r="BP11" s="289"/>
      <c r="BQ11" s="290"/>
      <c r="BR11" s="288"/>
      <c r="BS11" s="289"/>
      <c r="BT11" s="289"/>
      <c r="BU11" s="289"/>
      <c r="BV11" s="289"/>
      <c r="BW11" s="289"/>
      <c r="BX11" s="290"/>
      <c r="BY11" s="291"/>
      <c r="BZ11" s="292"/>
      <c r="CA11" s="292"/>
      <c r="CB11" s="292"/>
      <c r="CC11" s="292"/>
      <c r="CD11" s="292"/>
      <c r="CE11" s="292"/>
      <c r="CF11" s="293"/>
      <c r="CG11" s="291"/>
      <c r="CH11" s="292"/>
      <c r="CI11" s="292"/>
      <c r="CJ11" s="292"/>
      <c r="CK11" s="292"/>
      <c r="CL11" s="292"/>
      <c r="CM11" s="292"/>
      <c r="CN11" s="293"/>
      <c r="CO11" s="291"/>
      <c r="CP11" s="292"/>
      <c r="CQ11" s="292"/>
      <c r="CR11" s="292"/>
      <c r="CS11" s="292"/>
      <c r="CT11" s="292"/>
      <c r="CU11" s="292"/>
      <c r="CV11" s="293"/>
      <c r="CW11" s="291"/>
      <c r="CX11" s="292"/>
      <c r="CY11" s="292"/>
      <c r="CZ11" s="292"/>
      <c r="DA11" s="292"/>
      <c r="DB11" s="292"/>
      <c r="DC11" s="292"/>
      <c r="DD11" s="293"/>
      <c r="DE11" s="291"/>
      <c r="DF11" s="292"/>
      <c r="DG11" s="292"/>
      <c r="DH11" s="292"/>
      <c r="DI11" s="292"/>
      <c r="DJ11" s="292"/>
      <c r="DK11" s="292"/>
      <c r="DL11" s="293"/>
      <c r="DM11" s="291"/>
      <c r="DN11" s="292"/>
      <c r="DO11" s="292"/>
      <c r="DP11" s="292"/>
      <c r="DQ11" s="292"/>
      <c r="DR11" s="292"/>
      <c r="DS11" s="292"/>
      <c r="DT11" s="292"/>
      <c r="DU11" s="293"/>
      <c r="DV11" s="298">
        <f>EC11</f>
        <v>4364035.1399999997</v>
      </c>
      <c r="DW11" s="299"/>
      <c r="DX11" s="299"/>
      <c r="DY11" s="299"/>
      <c r="DZ11" s="299"/>
      <c r="EA11" s="299"/>
      <c r="EB11" s="300"/>
      <c r="EC11" s="298">
        <v>4364035.1399999997</v>
      </c>
      <c r="ED11" s="299"/>
      <c r="EE11" s="299"/>
      <c r="EF11" s="299"/>
      <c r="EG11" s="299"/>
      <c r="EH11" s="299"/>
      <c r="EI11" s="300"/>
      <c r="EJ11" s="288"/>
      <c r="EK11" s="289"/>
      <c r="EL11" s="289"/>
      <c r="EM11" s="289"/>
      <c r="EN11" s="289"/>
      <c r="EO11" s="289"/>
      <c r="EP11" s="289"/>
      <c r="EQ11" s="289"/>
      <c r="ER11" s="289"/>
      <c r="ES11" s="289"/>
      <c r="ET11" s="290"/>
      <c r="EU11" s="288"/>
      <c r="EV11" s="289"/>
      <c r="EW11" s="289"/>
      <c r="EX11" s="289"/>
      <c r="EY11" s="289"/>
      <c r="EZ11" s="289"/>
      <c r="FA11" s="289"/>
      <c r="FB11" s="289"/>
      <c r="FC11" s="289"/>
      <c r="FD11" s="289"/>
      <c r="FE11" s="290"/>
      <c r="FF11" s="288"/>
      <c r="FG11" s="289"/>
      <c r="FH11" s="289"/>
      <c r="FI11" s="289"/>
      <c r="FJ11" s="289"/>
      <c r="FK11" s="297"/>
    </row>
    <row r="12" spans="1:167" x14ac:dyDescent="0.25">
      <c r="A12" s="282" t="s">
        <v>33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4"/>
      <c r="AU12" s="304" t="s">
        <v>156</v>
      </c>
      <c r="AV12" s="305"/>
      <c r="AW12" s="305"/>
      <c r="AX12" s="305"/>
      <c r="AY12" s="305"/>
      <c r="AZ12" s="306"/>
      <c r="BA12" s="307"/>
      <c r="BB12" s="308"/>
      <c r="BC12" s="308"/>
      <c r="BD12" s="308"/>
      <c r="BE12" s="308"/>
      <c r="BF12" s="308"/>
      <c r="BG12" s="308"/>
      <c r="BH12" s="309"/>
      <c r="BI12" s="307"/>
      <c r="BJ12" s="308"/>
      <c r="BK12" s="308"/>
      <c r="BL12" s="308"/>
      <c r="BM12" s="308"/>
      <c r="BN12" s="308"/>
      <c r="BO12" s="308"/>
      <c r="BP12" s="308"/>
      <c r="BQ12" s="309"/>
      <c r="BR12" s="307"/>
      <c r="BS12" s="308"/>
      <c r="BT12" s="308"/>
      <c r="BU12" s="308"/>
      <c r="BV12" s="308"/>
      <c r="BW12" s="308"/>
      <c r="BX12" s="309"/>
      <c r="BY12" s="301"/>
      <c r="BZ12" s="302"/>
      <c r="CA12" s="302"/>
      <c r="CB12" s="302"/>
      <c r="CC12" s="302"/>
      <c r="CD12" s="302"/>
      <c r="CE12" s="302"/>
      <c r="CF12" s="303"/>
      <c r="CG12" s="301"/>
      <c r="CH12" s="302"/>
      <c r="CI12" s="302"/>
      <c r="CJ12" s="302"/>
      <c r="CK12" s="302"/>
      <c r="CL12" s="302"/>
      <c r="CM12" s="302"/>
      <c r="CN12" s="303"/>
      <c r="CO12" s="301"/>
      <c r="CP12" s="302"/>
      <c r="CQ12" s="302"/>
      <c r="CR12" s="302"/>
      <c r="CS12" s="302"/>
      <c r="CT12" s="302"/>
      <c r="CU12" s="302"/>
      <c r="CV12" s="303"/>
      <c r="CW12" s="301"/>
      <c r="CX12" s="302"/>
      <c r="CY12" s="302"/>
      <c r="CZ12" s="302"/>
      <c r="DA12" s="302"/>
      <c r="DB12" s="302"/>
      <c r="DC12" s="302"/>
      <c r="DD12" s="303"/>
      <c r="DE12" s="301"/>
      <c r="DF12" s="302"/>
      <c r="DG12" s="302"/>
      <c r="DH12" s="302"/>
      <c r="DI12" s="302"/>
      <c r="DJ12" s="302"/>
      <c r="DK12" s="302"/>
      <c r="DL12" s="303"/>
      <c r="DM12" s="301"/>
      <c r="DN12" s="302"/>
      <c r="DO12" s="302"/>
      <c r="DP12" s="302"/>
      <c r="DQ12" s="302"/>
      <c r="DR12" s="302"/>
      <c r="DS12" s="302"/>
      <c r="DT12" s="302"/>
      <c r="DU12" s="303"/>
      <c r="DV12" s="310"/>
      <c r="DW12" s="311"/>
      <c r="DX12" s="311"/>
      <c r="DY12" s="311"/>
      <c r="DZ12" s="311"/>
      <c r="EA12" s="311"/>
      <c r="EB12" s="312"/>
      <c r="EC12" s="310"/>
      <c r="ED12" s="311"/>
      <c r="EE12" s="311"/>
      <c r="EF12" s="311"/>
      <c r="EG12" s="311"/>
      <c r="EH12" s="311"/>
      <c r="EI12" s="312"/>
      <c r="EJ12" s="307"/>
      <c r="EK12" s="308"/>
      <c r="EL12" s="308"/>
      <c r="EM12" s="308"/>
      <c r="EN12" s="308"/>
      <c r="EO12" s="308"/>
      <c r="EP12" s="308"/>
      <c r="EQ12" s="308"/>
      <c r="ER12" s="308"/>
      <c r="ES12" s="308"/>
      <c r="ET12" s="309"/>
      <c r="EU12" s="307"/>
      <c r="EV12" s="308"/>
      <c r="EW12" s="308"/>
      <c r="EX12" s="308"/>
      <c r="EY12" s="308"/>
      <c r="EZ12" s="308"/>
      <c r="FA12" s="308"/>
      <c r="FB12" s="308"/>
      <c r="FC12" s="308"/>
      <c r="FD12" s="308"/>
      <c r="FE12" s="309"/>
      <c r="FF12" s="307"/>
      <c r="FG12" s="308"/>
      <c r="FH12" s="308"/>
      <c r="FI12" s="308"/>
      <c r="FJ12" s="308"/>
      <c r="FK12" s="313"/>
    </row>
    <row r="13" spans="1:167" ht="16.149999999999999" customHeight="1" x14ac:dyDescent="0.25">
      <c r="A13" s="282" t="s">
        <v>34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4"/>
      <c r="AU13" s="304" t="s">
        <v>157</v>
      </c>
      <c r="AV13" s="305"/>
      <c r="AW13" s="305"/>
      <c r="AX13" s="305"/>
      <c r="AY13" s="305"/>
      <c r="AZ13" s="306"/>
      <c r="BA13" s="307"/>
      <c r="BB13" s="308"/>
      <c r="BC13" s="308"/>
      <c r="BD13" s="308"/>
      <c r="BE13" s="308"/>
      <c r="BF13" s="308"/>
      <c r="BG13" s="308"/>
      <c r="BH13" s="309"/>
      <c r="BI13" s="307"/>
      <c r="BJ13" s="308"/>
      <c r="BK13" s="308"/>
      <c r="BL13" s="308"/>
      <c r="BM13" s="308"/>
      <c r="BN13" s="308"/>
      <c r="BO13" s="308"/>
      <c r="BP13" s="308"/>
      <c r="BQ13" s="309"/>
      <c r="BR13" s="307"/>
      <c r="BS13" s="308"/>
      <c r="BT13" s="308"/>
      <c r="BU13" s="308"/>
      <c r="BV13" s="308"/>
      <c r="BW13" s="308"/>
      <c r="BX13" s="309"/>
      <c r="BY13" s="301"/>
      <c r="BZ13" s="302"/>
      <c r="CA13" s="302"/>
      <c r="CB13" s="302"/>
      <c r="CC13" s="302"/>
      <c r="CD13" s="302"/>
      <c r="CE13" s="302"/>
      <c r="CF13" s="303"/>
      <c r="CG13" s="301"/>
      <c r="CH13" s="302"/>
      <c r="CI13" s="302"/>
      <c r="CJ13" s="302"/>
      <c r="CK13" s="302"/>
      <c r="CL13" s="302"/>
      <c r="CM13" s="302"/>
      <c r="CN13" s="303"/>
      <c r="CO13" s="301"/>
      <c r="CP13" s="302"/>
      <c r="CQ13" s="302"/>
      <c r="CR13" s="302"/>
      <c r="CS13" s="302"/>
      <c r="CT13" s="302"/>
      <c r="CU13" s="302"/>
      <c r="CV13" s="303"/>
      <c r="CW13" s="301"/>
      <c r="CX13" s="302"/>
      <c r="CY13" s="302"/>
      <c r="CZ13" s="302"/>
      <c r="DA13" s="302"/>
      <c r="DB13" s="302"/>
      <c r="DC13" s="302"/>
      <c r="DD13" s="303"/>
      <c r="DE13" s="301"/>
      <c r="DF13" s="302"/>
      <c r="DG13" s="302"/>
      <c r="DH13" s="302"/>
      <c r="DI13" s="302"/>
      <c r="DJ13" s="302"/>
      <c r="DK13" s="302"/>
      <c r="DL13" s="303"/>
      <c r="DM13" s="301"/>
      <c r="DN13" s="302"/>
      <c r="DO13" s="302"/>
      <c r="DP13" s="302"/>
      <c r="DQ13" s="302"/>
      <c r="DR13" s="302"/>
      <c r="DS13" s="302"/>
      <c r="DT13" s="302"/>
      <c r="DU13" s="303"/>
      <c r="DV13" s="310"/>
      <c r="DW13" s="311"/>
      <c r="DX13" s="311"/>
      <c r="DY13" s="311"/>
      <c r="DZ13" s="311"/>
      <c r="EA13" s="311"/>
      <c r="EB13" s="312"/>
      <c r="EC13" s="310"/>
      <c r="ED13" s="311"/>
      <c r="EE13" s="311"/>
      <c r="EF13" s="311"/>
      <c r="EG13" s="311"/>
      <c r="EH13" s="311"/>
      <c r="EI13" s="312"/>
      <c r="EJ13" s="307"/>
      <c r="EK13" s="308"/>
      <c r="EL13" s="308"/>
      <c r="EM13" s="308"/>
      <c r="EN13" s="308"/>
      <c r="EO13" s="308"/>
      <c r="EP13" s="308"/>
      <c r="EQ13" s="308"/>
      <c r="ER13" s="308"/>
      <c r="ES13" s="308"/>
      <c r="ET13" s="309"/>
      <c r="EU13" s="307"/>
      <c r="EV13" s="308"/>
      <c r="EW13" s="308"/>
      <c r="EX13" s="308"/>
      <c r="EY13" s="308"/>
      <c r="EZ13" s="308"/>
      <c r="FA13" s="308"/>
      <c r="FB13" s="308"/>
      <c r="FC13" s="308"/>
      <c r="FD13" s="308"/>
      <c r="FE13" s="309"/>
      <c r="FF13" s="307"/>
      <c r="FG13" s="308"/>
      <c r="FH13" s="308"/>
      <c r="FI13" s="308"/>
      <c r="FJ13" s="308"/>
      <c r="FK13" s="313"/>
    </row>
    <row r="14" spans="1:167" ht="40.15" customHeight="1" x14ac:dyDescent="0.25">
      <c r="A14" s="314" t="s">
        <v>158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6"/>
      <c r="AU14" s="304" t="s">
        <v>159</v>
      </c>
      <c r="AV14" s="305"/>
      <c r="AW14" s="305"/>
      <c r="AX14" s="305"/>
      <c r="AY14" s="305"/>
      <c r="AZ14" s="306"/>
      <c r="BA14" s="307"/>
      <c r="BB14" s="308"/>
      <c r="BC14" s="308"/>
      <c r="BD14" s="308"/>
      <c r="BE14" s="308"/>
      <c r="BF14" s="308"/>
      <c r="BG14" s="308"/>
      <c r="BH14" s="309"/>
      <c r="BI14" s="307"/>
      <c r="BJ14" s="308"/>
      <c r="BK14" s="308"/>
      <c r="BL14" s="308"/>
      <c r="BM14" s="308"/>
      <c r="BN14" s="308"/>
      <c r="BO14" s="308"/>
      <c r="BP14" s="308"/>
      <c r="BQ14" s="309"/>
      <c r="BR14" s="307"/>
      <c r="BS14" s="308"/>
      <c r="BT14" s="308"/>
      <c r="BU14" s="308"/>
      <c r="BV14" s="308"/>
      <c r="BW14" s="308"/>
      <c r="BX14" s="309"/>
      <c r="BY14" s="301"/>
      <c r="BZ14" s="302"/>
      <c r="CA14" s="302"/>
      <c r="CB14" s="302"/>
      <c r="CC14" s="302"/>
      <c r="CD14" s="302"/>
      <c r="CE14" s="302"/>
      <c r="CF14" s="303"/>
      <c r="CG14" s="301"/>
      <c r="CH14" s="302"/>
      <c r="CI14" s="302"/>
      <c r="CJ14" s="302"/>
      <c r="CK14" s="302"/>
      <c r="CL14" s="302"/>
      <c r="CM14" s="302"/>
      <c r="CN14" s="303"/>
      <c r="CO14" s="301"/>
      <c r="CP14" s="302"/>
      <c r="CQ14" s="302"/>
      <c r="CR14" s="302"/>
      <c r="CS14" s="302"/>
      <c r="CT14" s="302"/>
      <c r="CU14" s="302"/>
      <c r="CV14" s="303"/>
      <c r="CW14" s="301"/>
      <c r="CX14" s="302"/>
      <c r="CY14" s="302"/>
      <c r="CZ14" s="302"/>
      <c r="DA14" s="302"/>
      <c r="DB14" s="302"/>
      <c r="DC14" s="302"/>
      <c r="DD14" s="303"/>
      <c r="DE14" s="301"/>
      <c r="DF14" s="302"/>
      <c r="DG14" s="302"/>
      <c r="DH14" s="302"/>
      <c r="DI14" s="302"/>
      <c r="DJ14" s="302"/>
      <c r="DK14" s="302"/>
      <c r="DL14" s="303"/>
      <c r="DM14" s="301"/>
      <c r="DN14" s="302"/>
      <c r="DO14" s="302"/>
      <c r="DP14" s="302"/>
      <c r="DQ14" s="302"/>
      <c r="DR14" s="302"/>
      <c r="DS14" s="302"/>
      <c r="DT14" s="302"/>
      <c r="DU14" s="303"/>
      <c r="DV14" s="310"/>
      <c r="DW14" s="311"/>
      <c r="DX14" s="311"/>
      <c r="DY14" s="311"/>
      <c r="DZ14" s="311"/>
      <c r="EA14" s="311"/>
      <c r="EB14" s="312"/>
      <c r="EC14" s="310"/>
      <c r="ED14" s="311"/>
      <c r="EE14" s="311"/>
      <c r="EF14" s="311"/>
      <c r="EG14" s="311"/>
      <c r="EH14" s="311"/>
      <c r="EI14" s="312"/>
      <c r="EJ14" s="307"/>
      <c r="EK14" s="308"/>
      <c r="EL14" s="308"/>
      <c r="EM14" s="308"/>
      <c r="EN14" s="308"/>
      <c r="EO14" s="308"/>
      <c r="EP14" s="308"/>
      <c r="EQ14" s="308"/>
      <c r="ER14" s="308"/>
      <c r="ES14" s="308"/>
      <c r="ET14" s="309"/>
      <c r="EU14" s="307"/>
      <c r="EV14" s="308"/>
      <c r="EW14" s="308"/>
      <c r="EX14" s="308"/>
      <c r="EY14" s="308"/>
      <c r="EZ14" s="308"/>
      <c r="FA14" s="308"/>
      <c r="FB14" s="308"/>
      <c r="FC14" s="308"/>
      <c r="FD14" s="308"/>
      <c r="FE14" s="309"/>
      <c r="FF14" s="307"/>
      <c r="FG14" s="308"/>
      <c r="FH14" s="308"/>
      <c r="FI14" s="308"/>
      <c r="FJ14" s="308"/>
      <c r="FK14" s="313"/>
    </row>
    <row r="15" spans="1:167" ht="28.9" customHeight="1" x14ac:dyDescent="0.25">
      <c r="A15" s="314" t="s">
        <v>37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7"/>
      <c r="AU15" s="304" t="s">
        <v>160</v>
      </c>
      <c r="AV15" s="305"/>
      <c r="AW15" s="305"/>
      <c r="AX15" s="305"/>
      <c r="AY15" s="305"/>
      <c r="AZ15" s="306"/>
      <c r="BA15" s="307"/>
      <c r="BB15" s="308"/>
      <c r="BC15" s="308"/>
      <c r="BD15" s="308"/>
      <c r="BE15" s="308"/>
      <c r="BF15" s="308"/>
      <c r="BG15" s="308"/>
      <c r="BH15" s="309"/>
      <c r="BI15" s="307"/>
      <c r="BJ15" s="308"/>
      <c r="BK15" s="308"/>
      <c r="BL15" s="308"/>
      <c r="BM15" s="308"/>
      <c r="BN15" s="308"/>
      <c r="BO15" s="308"/>
      <c r="BP15" s="308"/>
      <c r="BQ15" s="309"/>
      <c r="BR15" s="307"/>
      <c r="BS15" s="308"/>
      <c r="BT15" s="308"/>
      <c r="BU15" s="308"/>
      <c r="BV15" s="308"/>
      <c r="BW15" s="308"/>
      <c r="BX15" s="309"/>
      <c r="BY15" s="301"/>
      <c r="BZ15" s="302"/>
      <c r="CA15" s="302"/>
      <c r="CB15" s="302"/>
      <c r="CC15" s="302"/>
      <c r="CD15" s="302"/>
      <c r="CE15" s="302"/>
      <c r="CF15" s="303"/>
      <c r="CG15" s="301"/>
      <c r="CH15" s="302"/>
      <c r="CI15" s="302"/>
      <c r="CJ15" s="302"/>
      <c r="CK15" s="302"/>
      <c r="CL15" s="302"/>
      <c r="CM15" s="302"/>
      <c r="CN15" s="303"/>
      <c r="CO15" s="301"/>
      <c r="CP15" s="302"/>
      <c r="CQ15" s="302"/>
      <c r="CR15" s="302"/>
      <c r="CS15" s="302"/>
      <c r="CT15" s="302"/>
      <c r="CU15" s="302"/>
      <c r="CV15" s="303"/>
      <c r="CW15" s="301"/>
      <c r="CX15" s="302"/>
      <c r="CY15" s="302"/>
      <c r="CZ15" s="302"/>
      <c r="DA15" s="302"/>
      <c r="DB15" s="302"/>
      <c r="DC15" s="302"/>
      <c r="DD15" s="303"/>
      <c r="DE15" s="301"/>
      <c r="DF15" s="302"/>
      <c r="DG15" s="302"/>
      <c r="DH15" s="302"/>
      <c r="DI15" s="302"/>
      <c r="DJ15" s="302"/>
      <c r="DK15" s="302"/>
      <c r="DL15" s="303"/>
      <c r="DM15" s="301"/>
      <c r="DN15" s="302"/>
      <c r="DO15" s="302"/>
      <c r="DP15" s="302"/>
      <c r="DQ15" s="302"/>
      <c r="DR15" s="302"/>
      <c r="DS15" s="302"/>
      <c r="DT15" s="302"/>
      <c r="DU15" s="303"/>
      <c r="DV15" s="310"/>
      <c r="DW15" s="311"/>
      <c r="DX15" s="311"/>
      <c r="DY15" s="311"/>
      <c r="DZ15" s="311"/>
      <c r="EA15" s="311"/>
      <c r="EB15" s="312"/>
      <c r="EC15" s="310"/>
      <c r="ED15" s="311"/>
      <c r="EE15" s="311"/>
      <c r="EF15" s="311"/>
      <c r="EG15" s="311"/>
      <c r="EH15" s="311"/>
      <c r="EI15" s="312"/>
      <c r="EJ15" s="307"/>
      <c r="EK15" s="308"/>
      <c r="EL15" s="308"/>
      <c r="EM15" s="308"/>
      <c r="EN15" s="308"/>
      <c r="EO15" s="308"/>
      <c r="EP15" s="308"/>
      <c r="EQ15" s="308"/>
      <c r="ER15" s="308"/>
      <c r="ES15" s="308"/>
      <c r="ET15" s="309"/>
      <c r="EU15" s="307"/>
      <c r="EV15" s="308"/>
      <c r="EW15" s="308"/>
      <c r="EX15" s="308"/>
      <c r="EY15" s="308"/>
      <c r="EZ15" s="308"/>
      <c r="FA15" s="308"/>
      <c r="FB15" s="308"/>
      <c r="FC15" s="308"/>
      <c r="FD15" s="308"/>
      <c r="FE15" s="309"/>
      <c r="FF15" s="307"/>
      <c r="FG15" s="308"/>
      <c r="FH15" s="308"/>
      <c r="FI15" s="308"/>
      <c r="FJ15" s="308"/>
      <c r="FK15" s="313"/>
    </row>
    <row r="16" spans="1:167" ht="42.6" customHeight="1" x14ac:dyDescent="0.25">
      <c r="A16" s="314" t="s">
        <v>38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7"/>
      <c r="AU16" s="304" t="s">
        <v>161</v>
      </c>
      <c r="AV16" s="305"/>
      <c r="AW16" s="305"/>
      <c r="AX16" s="305"/>
      <c r="AY16" s="305"/>
      <c r="AZ16" s="306"/>
      <c r="BA16" s="307"/>
      <c r="BB16" s="308"/>
      <c r="BC16" s="308"/>
      <c r="BD16" s="308"/>
      <c r="BE16" s="308"/>
      <c r="BF16" s="308"/>
      <c r="BG16" s="308"/>
      <c r="BH16" s="309"/>
      <c r="BI16" s="307"/>
      <c r="BJ16" s="308"/>
      <c r="BK16" s="308"/>
      <c r="BL16" s="308"/>
      <c r="BM16" s="308"/>
      <c r="BN16" s="308"/>
      <c r="BO16" s="308"/>
      <c r="BP16" s="308"/>
      <c r="BQ16" s="309"/>
      <c r="BR16" s="307"/>
      <c r="BS16" s="308"/>
      <c r="BT16" s="308"/>
      <c r="BU16" s="308"/>
      <c r="BV16" s="308"/>
      <c r="BW16" s="308"/>
      <c r="BX16" s="309"/>
      <c r="BY16" s="301"/>
      <c r="BZ16" s="302"/>
      <c r="CA16" s="302"/>
      <c r="CB16" s="302"/>
      <c r="CC16" s="302"/>
      <c r="CD16" s="302"/>
      <c r="CE16" s="302"/>
      <c r="CF16" s="303"/>
      <c r="CG16" s="301"/>
      <c r="CH16" s="302"/>
      <c r="CI16" s="302"/>
      <c r="CJ16" s="302"/>
      <c r="CK16" s="302"/>
      <c r="CL16" s="302"/>
      <c r="CM16" s="302"/>
      <c r="CN16" s="303"/>
      <c r="CO16" s="301"/>
      <c r="CP16" s="302"/>
      <c r="CQ16" s="302"/>
      <c r="CR16" s="302"/>
      <c r="CS16" s="302"/>
      <c r="CT16" s="302"/>
      <c r="CU16" s="302"/>
      <c r="CV16" s="303"/>
      <c r="CW16" s="301"/>
      <c r="CX16" s="302"/>
      <c r="CY16" s="302"/>
      <c r="CZ16" s="302"/>
      <c r="DA16" s="302"/>
      <c r="DB16" s="302"/>
      <c r="DC16" s="302"/>
      <c r="DD16" s="303"/>
      <c r="DE16" s="301"/>
      <c r="DF16" s="302"/>
      <c r="DG16" s="302"/>
      <c r="DH16" s="302"/>
      <c r="DI16" s="302"/>
      <c r="DJ16" s="302"/>
      <c r="DK16" s="302"/>
      <c r="DL16" s="303"/>
      <c r="DM16" s="301"/>
      <c r="DN16" s="302"/>
      <c r="DO16" s="302"/>
      <c r="DP16" s="302"/>
      <c r="DQ16" s="302"/>
      <c r="DR16" s="302"/>
      <c r="DS16" s="302"/>
      <c r="DT16" s="302"/>
      <c r="DU16" s="303"/>
      <c r="DV16" s="310"/>
      <c r="DW16" s="311"/>
      <c r="DX16" s="311"/>
      <c r="DY16" s="311"/>
      <c r="DZ16" s="311"/>
      <c r="EA16" s="311"/>
      <c r="EB16" s="312"/>
      <c r="EC16" s="310"/>
      <c r="ED16" s="311"/>
      <c r="EE16" s="311"/>
      <c r="EF16" s="311"/>
      <c r="EG16" s="311"/>
      <c r="EH16" s="311"/>
      <c r="EI16" s="312"/>
      <c r="EJ16" s="307"/>
      <c r="EK16" s="308"/>
      <c r="EL16" s="308"/>
      <c r="EM16" s="308"/>
      <c r="EN16" s="308"/>
      <c r="EO16" s="308"/>
      <c r="EP16" s="308"/>
      <c r="EQ16" s="308"/>
      <c r="ER16" s="308"/>
      <c r="ES16" s="308"/>
      <c r="ET16" s="309"/>
      <c r="EU16" s="307"/>
      <c r="EV16" s="308"/>
      <c r="EW16" s="308"/>
      <c r="EX16" s="308"/>
      <c r="EY16" s="308"/>
      <c r="EZ16" s="308"/>
      <c r="FA16" s="308"/>
      <c r="FB16" s="308"/>
      <c r="FC16" s="308"/>
      <c r="FD16" s="308"/>
      <c r="FE16" s="309"/>
      <c r="FF16" s="307"/>
      <c r="FG16" s="308"/>
      <c r="FH16" s="308"/>
      <c r="FI16" s="308"/>
      <c r="FJ16" s="308"/>
      <c r="FK16" s="313"/>
    </row>
    <row r="17" spans="1:167" ht="28.9" customHeight="1" x14ac:dyDescent="0.25">
      <c r="A17" s="314" t="s">
        <v>39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15"/>
      <c r="AR17" s="315"/>
      <c r="AS17" s="315"/>
      <c r="AT17" s="317"/>
      <c r="AU17" s="304" t="s">
        <v>162</v>
      </c>
      <c r="AV17" s="305"/>
      <c r="AW17" s="305"/>
      <c r="AX17" s="305"/>
      <c r="AY17" s="305"/>
      <c r="AZ17" s="306"/>
      <c r="BA17" s="307"/>
      <c r="BB17" s="308"/>
      <c r="BC17" s="308"/>
      <c r="BD17" s="308"/>
      <c r="BE17" s="308"/>
      <c r="BF17" s="308"/>
      <c r="BG17" s="308"/>
      <c r="BH17" s="309"/>
      <c r="BI17" s="307"/>
      <c r="BJ17" s="308"/>
      <c r="BK17" s="308"/>
      <c r="BL17" s="308"/>
      <c r="BM17" s="308"/>
      <c r="BN17" s="308"/>
      <c r="BO17" s="308"/>
      <c r="BP17" s="308"/>
      <c r="BQ17" s="309"/>
      <c r="BR17" s="307"/>
      <c r="BS17" s="308"/>
      <c r="BT17" s="308"/>
      <c r="BU17" s="308"/>
      <c r="BV17" s="308"/>
      <c r="BW17" s="308"/>
      <c r="BX17" s="309"/>
      <c r="BY17" s="301"/>
      <c r="BZ17" s="302"/>
      <c r="CA17" s="302"/>
      <c r="CB17" s="302"/>
      <c r="CC17" s="302"/>
      <c r="CD17" s="302"/>
      <c r="CE17" s="302"/>
      <c r="CF17" s="303"/>
      <c r="CG17" s="301"/>
      <c r="CH17" s="302"/>
      <c r="CI17" s="302"/>
      <c r="CJ17" s="302"/>
      <c r="CK17" s="302"/>
      <c r="CL17" s="302"/>
      <c r="CM17" s="302"/>
      <c r="CN17" s="303"/>
      <c r="CO17" s="301"/>
      <c r="CP17" s="302"/>
      <c r="CQ17" s="302"/>
      <c r="CR17" s="302"/>
      <c r="CS17" s="302"/>
      <c r="CT17" s="302"/>
      <c r="CU17" s="302"/>
      <c r="CV17" s="303"/>
      <c r="CW17" s="301"/>
      <c r="CX17" s="302"/>
      <c r="CY17" s="302"/>
      <c r="CZ17" s="302"/>
      <c r="DA17" s="302"/>
      <c r="DB17" s="302"/>
      <c r="DC17" s="302"/>
      <c r="DD17" s="303"/>
      <c r="DE17" s="301"/>
      <c r="DF17" s="302"/>
      <c r="DG17" s="302"/>
      <c r="DH17" s="302"/>
      <c r="DI17" s="302"/>
      <c r="DJ17" s="302"/>
      <c r="DK17" s="302"/>
      <c r="DL17" s="303"/>
      <c r="DM17" s="301"/>
      <c r="DN17" s="302"/>
      <c r="DO17" s="302"/>
      <c r="DP17" s="302"/>
      <c r="DQ17" s="302"/>
      <c r="DR17" s="302"/>
      <c r="DS17" s="302"/>
      <c r="DT17" s="302"/>
      <c r="DU17" s="303"/>
      <c r="DV17" s="310"/>
      <c r="DW17" s="311"/>
      <c r="DX17" s="311"/>
      <c r="DY17" s="311"/>
      <c r="DZ17" s="311"/>
      <c r="EA17" s="311"/>
      <c r="EB17" s="312"/>
      <c r="EC17" s="310"/>
      <c r="ED17" s="311"/>
      <c r="EE17" s="311"/>
      <c r="EF17" s="311"/>
      <c r="EG17" s="311"/>
      <c r="EH17" s="311"/>
      <c r="EI17" s="312"/>
      <c r="EJ17" s="307"/>
      <c r="EK17" s="308"/>
      <c r="EL17" s="308"/>
      <c r="EM17" s="308"/>
      <c r="EN17" s="308"/>
      <c r="EO17" s="308"/>
      <c r="EP17" s="308"/>
      <c r="EQ17" s="308"/>
      <c r="ER17" s="308"/>
      <c r="ES17" s="308"/>
      <c r="ET17" s="309"/>
      <c r="EU17" s="307"/>
      <c r="EV17" s="308"/>
      <c r="EW17" s="308"/>
      <c r="EX17" s="308"/>
      <c r="EY17" s="308"/>
      <c r="EZ17" s="308"/>
      <c r="FA17" s="308"/>
      <c r="FB17" s="308"/>
      <c r="FC17" s="308"/>
      <c r="FD17" s="308"/>
      <c r="FE17" s="309"/>
      <c r="FF17" s="307"/>
      <c r="FG17" s="308"/>
      <c r="FH17" s="308"/>
      <c r="FI17" s="308"/>
      <c r="FJ17" s="308"/>
      <c r="FK17" s="313"/>
    </row>
    <row r="18" spans="1:167" ht="41.45" customHeight="1" x14ac:dyDescent="0.25">
      <c r="A18" s="318" t="s">
        <v>163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20"/>
      <c r="AU18" s="304" t="s">
        <v>164</v>
      </c>
      <c r="AV18" s="305"/>
      <c r="AW18" s="305"/>
      <c r="AX18" s="305"/>
      <c r="AY18" s="305"/>
      <c r="AZ18" s="306"/>
      <c r="BA18" s="307"/>
      <c r="BB18" s="308"/>
      <c r="BC18" s="308"/>
      <c r="BD18" s="308"/>
      <c r="BE18" s="308"/>
      <c r="BF18" s="308"/>
      <c r="BG18" s="308"/>
      <c r="BH18" s="309"/>
      <c r="BI18" s="307"/>
      <c r="BJ18" s="308"/>
      <c r="BK18" s="308"/>
      <c r="BL18" s="308"/>
      <c r="BM18" s="308"/>
      <c r="BN18" s="308"/>
      <c r="BO18" s="308"/>
      <c r="BP18" s="308"/>
      <c r="BQ18" s="309"/>
      <c r="BR18" s="307"/>
      <c r="BS18" s="308"/>
      <c r="BT18" s="308"/>
      <c r="BU18" s="308"/>
      <c r="BV18" s="308"/>
      <c r="BW18" s="308"/>
      <c r="BX18" s="309"/>
      <c r="BY18" s="301"/>
      <c r="BZ18" s="302"/>
      <c r="CA18" s="302"/>
      <c r="CB18" s="302"/>
      <c r="CC18" s="302"/>
      <c r="CD18" s="302"/>
      <c r="CE18" s="302"/>
      <c r="CF18" s="303"/>
      <c r="CG18" s="301"/>
      <c r="CH18" s="302"/>
      <c r="CI18" s="302"/>
      <c r="CJ18" s="302"/>
      <c r="CK18" s="302"/>
      <c r="CL18" s="302"/>
      <c r="CM18" s="302"/>
      <c r="CN18" s="303"/>
      <c r="CO18" s="301"/>
      <c r="CP18" s="302"/>
      <c r="CQ18" s="302"/>
      <c r="CR18" s="302"/>
      <c r="CS18" s="302"/>
      <c r="CT18" s="302"/>
      <c r="CU18" s="302"/>
      <c r="CV18" s="303"/>
      <c r="CW18" s="301"/>
      <c r="CX18" s="302"/>
      <c r="CY18" s="302"/>
      <c r="CZ18" s="302"/>
      <c r="DA18" s="302"/>
      <c r="DB18" s="302"/>
      <c r="DC18" s="302"/>
      <c r="DD18" s="303"/>
      <c r="DE18" s="301"/>
      <c r="DF18" s="302"/>
      <c r="DG18" s="302"/>
      <c r="DH18" s="302"/>
      <c r="DI18" s="302"/>
      <c r="DJ18" s="302"/>
      <c r="DK18" s="302"/>
      <c r="DL18" s="303"/>
      <c r="DM18" s="301"/>
      <c r="DN18" s="302"/>
      <c r="DO18" s="302"/>
      <c r="DP18" s="302"/>
      <c r="DQ18" s="302"/>
      <c r="DR18" s="302"/>
      <c r="DS18" s="302"/>
      <c r="DT18" s="302"/>
      <c r="DU18" s="303"/>
      <c r="DV18" s="310"/>
      <c r="DW18" s="311"/>
      <c r="DX18" s="311"/>
      <c r="DY18" s="311"/>
      <c r="DZ18" s="311"/>
      <c r="EA18" s="311"/>
      <c r="EB18" s="312"/>
      <c r="EC18" s="310"/>
      <c r="ED18" s="311"/>
      <c r="EE18" s="311"/>
      <c r="EF18" s="311"/>
      <c r="EG18" s="311"/>
      <c r="EH18" s="311"/>
      <c r="EI18" s="312"/>
      <c r="EJ18" s="307"/>
      <c r="EK18" s="308"/>
      <c r="EL18" s="308"/>
      <c r="EM18" s="308"/>
      <c r="EN18" s="308"/>
      <c r="EO18" s="308"/>
      <c r="EP18" s="308"/>
      <c r="EQ18" s="308"/>
      <c r="ER18" s="308"/>
      <c r="ES18" s="308"/>
      <c r="ET18" s="309"/>
      <c r="EU18" s="307"/>
      <c r="EV18" s="308"/>
      <c r="EW18" s="308"/>
      <c r="EX18" s="308"/>
      <c r="EY18" s="308"/>
      <c r="EZ18" s="308"/>
      <c r="FA18" s="308"/>
      <c r="FB18" s="308"/>
      <c r="FC18" s="308"/>
      <c r="FD18" s="308"/>
      <c r="FE18" s="309"/>
      <c r="FF18" s="307"/>
      <c r="FG18" s="308"/>
      <c r="FH18" s="308"/>
      <c r="FI18" s="308"/>
      <c r="FJ18" s="308"/>
      <c r="FK18" s="313"/>
    </row>
    <row r="19" spans="1:167" ht="41.45" customHeight="1" x14ac:dyDescent="0.25">
      <c r="A19" s="318" t="s">
        <v>41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20"/>
      <c r="AU19" s="304" t="s">
        <v>165</v>
      </c>
      <c r="AV19" s="305"/>
      <c r="AW19" s="305"/>
      <c r="AX19" s="305"/>
      <c r="AY19" s="305"/>
      <c r="AZ19" s="306"/>
      <c r="BA19" s="307"/>
      <c r="BB19" s="308"/>
      <c r="BC19" s="308"/>
      <c r="BD19" s="308"/>
      <c r="BE19" s="308"/>
      <c r="BF19" s="308"/>
      <c r="BG19" s="308"/>
      <c r="BH19" s="309"/>
      <c r="BI19" s="307"/>
      <c r="BJ19" s="308"/>
      <c r="BK19" s="308"/>
      <c r="BL19" s="308"/>
      <c r="BM19" s="308"/>
      <c r="BN19" s="308"/>
      <c r="BO19" s="308"/>
      <c r="BP19" s="308"/>
      <c r="BQ19" s="309"/>
      <c r="BR19" s="307"/>
      <c r="BS19" s="308"/>
      <c r="BT19" s="308"/>
      <c r="BU19" s="308"/>
      <c r="BV19" s="308"/>
      <c r="BW19" s="308"/>
      <c r="BX19" s="309"/>
      <c r="BY19" s="301"/>
      <c r="BZ19" s="302"/>
      <c r="CA19" s="302"/>
      <c r="CB19" s="302"/>
      <c r="CC19" s="302"/>
      <c r="CD19" s="302"/>
      <c r="CE19" s="302"/>
      <c r="CF19" s="303"/>
      <c r="CG19" s="301"/>
      <c r="CH19" s="302"/>
      <c r="CI19" s="302"/>
      <c r="CJ19" s="302"/>
      <c r="CK19" s="302"/>
      <c r="CL19" s="302"/>
      <c r="CM19" s="302"/>
      <c r="CN19" s="303"/>
      <c r="CO19" s="301"/>
      <c r="CP19" s="302"/>
      <c r="CQ19" s="302"/>
      <c r="CR19" s="302"/>
      <c r="CS19" s="302"/>
      <c r="CT19" s="302"/>
      <c r="CU19" s="302"/>
      <c r="CV19" s="303"/>
      <c r="CW19" s="301"/>
      <c r="CX19" s="302"/>
      <c r="CY19" s="302"/>
      <c r="CZ19" s="302"/>
      <c r="DA19" s="302"/>
      <c r="DB19" s="302"/>
      <c r="DC19" s="302"/>
      <c r="DD19" s="303"/>
      <c r="DE19" s="301"/>
      <c r="DF19" s="302"/>
      <c r="DG19" s="302"/>
      <c r="DH19" s="302"/>
      <c r="DI19" s="302"/>
      <c r="DJ19" s="302"/>
      <c r="DK19" s="302"/>
      <c r="DL19" s="303"/>
      <c r="DM19" s="301"/>
      <c r="DN19" s="302"/>
      <c r="DO19" s="302"/>
      <c r="DP19" s="302"/>
      <c r="DQ19" s="302"/>
      <c r="DR19" s="302"/>
      <c r="DS19" s="302"/>
      <c r="DT19" s="302"/>
      <c r="DU19" s="303"/>
      <c r="DV19" s="310"/>
      <c r="DW19" s="311"/>
      <c r="DX19" s="311"/>
      <c r="DY19" s="311"/>
      <c r="DZ19" s="311"/>
      <c r="EA19" s="311"/>
      <c r="EB19" s="312"/>
      <c r="EC19" s="310"/>
      <c r="ED19" s="311"/>
      <c r="EE19" s="311"/>
      <c r="EF19" s="311"/>
      <c r="EG19" s="311"/>
      <c r="EH19" s="311"/>
      <c r="EI19" s="312"/>
      <c r="EJ19" s="307"/>
      <c r="EK19" s="308"/>
      <c r="EL19" s="308"/>
      <c r="EM19" s="308"/>
      <c r="EN19" s="308"/>
      <c r="EO19" s="308"/>
      <c r="EP19" s="308"/>
      <c r="EQ19" s="308"/>
      <c r="ER19" s="308"/>
      <c r="ES19" s="308"/>
      <c r="ET19" s="309"/>
      <c r="EU19" s="307"/>
      <c r="EV19" s="308"/>
      <c r="EW19" s="308"/>
      <c r="EX19" s="308"/>
      <c r="EY19" s="308"/>
      <c r="EZ19" s="308"/>
      <c r="FA19" s="308"/>
      <c r="FB19" s="308"/>
      <c r="FC19" s="308"/>
      <c r="FD19" s="308"/>
      <c r="FE19" s="309"/>
      <c r="FF19" s="307"/>
      <c r="FG19" s="308"/>
      <c r="FH19" s="308"/>
      <c r="FI19" s="308"/>
      <c r="FJ19" s="308"/>
      <c r="FK19" s="313"/>
    </row>
    <row r="20" spans="1:167" ht="29.45" customHeight="1" x14ac:dyDescent="0.25">
      <c r="A20" s="318" t="s">
        <v>42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20"/>
      <c r="AU20" s="304" t="s">
        <v>166</v>
      </c>
      <c r="AV20" s="305"/>
      <c r="AW20" s="305"/>
      <c r="AX20" s="305"/>
      <c r="AY20" s="305"/>
      <c r="AZ20" s="306"/>
      <c r="BA20" s="307"/>
      <c r="BB20" s="308"/>
      <c r="BC20" s="308"/>
      <c r="BD20" s="308"/>
      <c r="BE20" s="308"/>
      <c r="BF20" s="308"/>
      <c r="BG20" s="308"/>
      <c r="BH20" s="309"/>
      <c r="BI20" s="307"/>
      <c r="BJ20" s="308"/>
      <c r="BK20" s="308"/>
      <c r="BL20" s="308"/>
      <c r="BM20" s="308"/>
      <c r="BN20" s="308"/>
      <c r="BO20" s="308"/>
      <c r="BP20" s="308"/>
      <c r="BQ20" s="309"/>
      <c r="BR20" s="307"/>
      <c r="BS20" s="308"/>
      <c r="BT20" s="308"/>
      <c r="BU20" s="308"/>
      <c r="BV20" s="308"/>
      <c r="BW20" s="308"/>
      <c r="BX20" s="309"/>
      <c r="BY20" s="301"/>
      <c r="BZ20" s="302"/>
      <c r="CA20" s="302"/>
      <c r="CB20" s="302"/>
      <c r="CC20" s="302"/>
      <c r="CD20" s="302"/>
      <c r="CE20" s="302"/>
      <c r="CF20" s="303"/>
      <c r="CG20" s="301"/>
      <c r="CH20" s="302"/>
      <c r="CI20" s="302"/>
      <c r="CJ20" s="302"/>
      <c r="CK20" s="302"/>
      <c r="CL20" s="302"/>
      <c r="CM20" s="302"/>
      <c r="CN20" s="303"/>
      <c r="CO20" s="301"/>
      <c r="CP20" s="302"/>
      <c r="CQ20" s="302"/>
      <c r="CR20" s="302"/>
      <c r="CS20" s="302"/>
      <c r="CT20" s="302"/>
      <c r="CU20" s="302"/>
      <c r="CV20" s="303"/>
      <c r="CW20" s="301"/>
      <c r="CX20" s="302"/>
      <c r="CY20" s="302"/>
      <c r="CZ20" s="302"/>
      <c r="DA20" s="302"/>
      <c r="DB20" s="302"/>
      <c r="DC20" s="302"/>
      <c r="DD20" s="303"/>
      <c r="DE20" s="301"/>
      <c r="DF20" s="302"/>
      <c r="DG20" s="302"/>
      <c r="DH20" s="302"/>
      <c r="DI20" s="302"/>
      <c r="DJ20" s="302"/>
      <c r="DK20" s="302"/>
      <c r="DL20" s="303"/>
      <c r="DM20" s="301"/>
      <c r="DN20" s="302"/>
      <c r="DO20" s="302"/>
      <c r="DP20" s="302"/>
      <c r="DQ20" s="302"/>
      <c r="DR20" s="302"/>
      <c r="DS20" s="302"/>
      <c r="DT20" s="302"/>
      <c r="DU20" s="303"/>
      <c r="DV20" s="310"/>
      <c r="DW20" s="311"/>
      <c r="DX20" s="311"/>
      <c r="DY20" s="311"/>
      <c r="DZ20" s="311"/>
      <c r="EA20" s="311"/>
      <c r="EB20" s="312"/>
      <c r="EC20" s="310"/>
      <c r="ED20" s="311"/>
      <c r="EE20" s="311"/>
      <c r="EF20" s="311"/>
      <c r="EG20" s="311"/>
      <c r="EH20" s="311"/>
      <c r="EI20" s="312"/>
      <c r="EJ20" s="307"/>
      <c r="EK20" s="308"/>
      <c r="EL20" s="308"/>
      <c r="EM20" s="308"/>
      <c r="EN20" s="308"/>
      <c r="EO20" s="308"/>
      <c r="EP20" s="308"/>
      <c r="EQ20" s="308"/>
      <c r="ER20" s="308"/>
      <c r="ES20" s="308"/>
      <c r="ET20" s="309"/>
      <c r="EU20" s="307"/>
      <c r="EV20" s="308"/>
      <c r="EW20" s="308"/>
      <c r="EX20" s="308"/>
      <c r="EY20" s="308"/>
      <c r="EZ20" s="308"/>
      <c r="FA20" s="308"/>
      <c r="FB20" s="308"/>
      <c r="FC20" s="308"/>
      <c r="FD20" s="308"/>
      <c r="FE20" s="309"/>
      <c r="FF20" s="307"/>
      <c r="FG20" s="308"/>
      <c r="FH20" s="308"/>
      <c r="FI20" s="308"/>
      <c r="FJ20" s="308"/>
      <c r="FK20" s="313"/>
    </row>
    <row r="21" spans="1:167" ht="18.600000000000001" customHeight="1" x14ac:dyDescent="0.25">
      <c r="A21" s="282" t="s">
        <v>43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4"/>
      <c r="AU21" s="304" t="s">
        <v>167</v>
      </c>
      <c r="AV21" s="305"/>
      <c r="AW21" s="305"/>
      <c r="AX21" s="305"/>
      <c r="AY21" s="305"/>
      <c r="AZ21" s="306"/>
      <c r="BA21" s="310">
        <f>BI21</f>
        <v>330472.39</v>
      </c>
      <c r="BB21" s="308"/>
      <c r="BC21" s="308"/>
      <c r="BD21" s="308"/>
      <c r="BE21" s="308"/>
      <c r="BF21" s="308"/>
      <c r="BG21" s="308"/>
      <c r="BH21" s="309"/>
      <c r="BI21" s="310">
        <v>330472.39</v>
      </c>
      <c r="BJ21" s="308"/>
      <c r="BK21" s="308"/>
      <c r="BL21" s="308"/>
      <c r="BM21" s="308"/>
      <c r="BN21" s="308"/>
      <c r="BO21" s="308"/>
      <c r="BP21" s="308"/>
      <c r="BQ21" s="309"/>
      <c r="BR21" s="310">
        <f>BY21</f>
        <v>98055.89</v>
      </c>
      <c r="BS21" s="308"/>
      <c r="BT21" s="308"/>
      <c r="BU21" s="308"/>
      <c r="BV21" s="308"/>
      <c r="BW21" s="308"/>
      <c r="BX21" s="309"/>
      <c r="BY21" s="321">
        <f>CG21</f>
        <v>98055.89</v>
      </c>
      <c r="BZ21" s="302"/>
      <c r="CA21" s="302"/>
      <c r="CB21" s="302"/>
      <c r="CC21" s="302"/>
      <c r="CD21" s="302"/>
      <c r="CE21" s="302"/>
      <c r="CF21" s="303"/>
      <c r="CG21" s="321">
        <v>98055.89</v>
      </c>
      <c r="CH21" s="302"/>
      <c r="CI21" s="302"/>
      <c r="CJ21" s="302"/>
      <c r="CK21" s="302"/>
      <c r="CL21" s="302"/>
      <c r="CM21" s="302"/>
      <c r="CN21" s="303"/>
      <c r="CO21" s="301"/>
      <c r="CP21" s="302"/>
      <c r="CQ21" s="302"/>
      <c r="CR21" s="302"/>
      <c r="CS21" s="302"/>
      <c r="CT21" s="302"/>
      <c r="CU21" s="302"/>
      <c r="CV21" s="303"/>
      <c r="CW21" s="301"/>
      <c r="CX21" s="302"/>
      <c r="CY21" s="302"/>
      <c r="CZ21" s="302"/>
      <c r="DA21" s="302"/>
      <c r="DB21" s="302"/>
      <c r="DC21" s="302"/>
      <c r="DD21" s="303"/>
      <c r="DE21" s="301"/>
      <c r="DF21" s="302"/>
      <c r="DG21" s="302"/>
      <c r="DH21" s="302"/>
      <c r="DI21" s="302"/>
      <c r="DJ21" s="302"/>
      <c r="DK21" s="302"/>
      <c r="DL21" s="303"/>
      <c r="DM21" s="301"/>
      <c r="DN21" s="302"/>
      <c r="DO21" s="302"/>
      <c r="DP21" s="302"/>
      <c r="DQ21" s="302"/>
      <c r="DR21" s="302"/>
      <c r="DS21" s="302"/>
      <c r="DT21" s="302"/>
      <c r="DU21" s="303"/>
      <c r="DV21" s="310"/>
      <c r="DW21" s="311"/>
      <c r="DX21" s="311"/>
      <c r="DY21" s="311"/>
      <c r="DZ21" s="311"/>
      <c r="EA21" s="311"/>
      <c r="EB21" s="312"/>
      <c r="EC21" s="310"/>
      <c r="ED21" s="311"/>
      <c r="EE21" s="311"/>
      <c r="EF21" s="311"/>
      <c r="EG21" s="311"/>
      <c r="EH21" s="311"/>
      <c r="EI21" s="312"/>
      <c r="EJ21" s="307"/>
      <c r="EK21" s="308"/>
      <c r="EL21" s="308"/>
      <c r="EM21" s="308"/>
      <c r="EN21" s="308"/>
      <c r="EO21" s="308"/>
      <c r="EP21" s="308"/>
      <c r="EQ21" s="308"/>
      <c r="ER21" s="308"/>
      <c r="ES21" s="308"/>
      <c r="ET21" s="309"/>
      <c r="EU21" s="307"/>
      <c r="EV21" s="308"/>
      <c r="EW21" s="308"/>
      <c r="EX21" s="308"/>
      <c r="EY21" s="308"/>
      <c r="EZ21" s="308"/>
      <c r="FA21" s="308"/>
      <c r="FB21" s="308"/>
      <c r="FC21" s="308"/>
      <c r="FD21" s="308"/>
      <c r="FE21" s="309"/>
      <c r="FF21" s="307"/>
      <c r="FG21" s="308"/>
      <c r="FH21" s="308"/>
      <c r="FI21" s="308"/>
      <c r="FJ21" s="308"/>
      <c r="FK21" s="313"/>
    </row>
    <row r="22" spans="1:167" ht="27.6" customHeight="1" x14ac:dyDescent="0.25">
      <c r="A22" s="314" t="s">
        <v>168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6"/>
      <c r="AU22" s="304" t="s">
        <v>169</v>
      </c>
      <c r="AV22" s="305"/>
      <c r="AW22" s="305"/>
      <c r="AX22" s="305"/>
      <c r="AY22" s="305"/>
      <c r="AZ22" s="306"/>
      <c r="BA22" s="307"/>
      <c r="BB22" s="308"/>
      <c r="BC22" s="308"/>
      <c r="BD22" s="308"/>
      <c r="BE22" s="308"/>
      <c r="BF22" s="308"/>
      <c r="BG22" s="308"/>
      <c r="BH22" s="309"/>
      <c r="BI22" s="307"/>
      <c r="BJ22" s="308"/>
      <c r="BK22" s="308"/>
      <c r="BL22" s="308"/>
      <c r="BM22" s="308"/>
      <c r="BN22" s="308"/>
      <c r="BO22" s="308"/>
      <c r="BP22" s="308"/>
      <c r="BQ22" s="309"/>
      <c r="BR22" s="307"/>
      <c r="BS22" s="308"/>
      <c r="BT22" s="308"/>
      <c r="BU22" s="308"/>
      <c r="BV22" s="308"/>
      <c r="BW22" s="308"/>
      <c r="BX22" s="309"/>
      <c r="BY22" s="301"/>
      <c r="BZ22" s="302"/>
      <c r="CA22" s="302"/>
      <c r="CB22" s="302"/>
      <c r="CC22" s="302"/>
      <c r="CD22" s="302"/>
      <c r="CE22" s="302"/>
      <c r="CF22" s="303"/>
      <c r="CG22" s="301"/>
      <c r="CH22" s="302"/>
      <c r="CI22" s="302"/>
      <c r="CJ22" s="302"/>
      <c r="CK22" s="302"/>
      <c r="CL22" s="302"/>
      <c r="CM22" s="302"/>
      <c r="CN22" s="303"/>
      <c r="CO22" s="301"/>
      <c r="CP22" s="302"/>
      <c r="CQ22" s="302"/>
      <c r="CR22" s="302"/>
      <c r="CS22" s="302"/>
      <c r="CT22" s="302"/>
      <c r="CU22" s="302"/>
      <c r="CV22" s="303"/>
      <c r="CW22" s="301"/>
      <c r="CX22" s="302"/>
      <c r="CY22" s="302"/>
      <c r="CZ22" s="302"/>
      <c r="DA22" s="302"/>
      <c r="DB22" s="302"/>
      <c r="DC22" s="302"/>
      <c r="DD22" s="303"/>
      <c r="DE22" s="301"/>
      <c r="DF22" s="302"/>
      <c r="DG22" s="302"/>
      <c r="DH22" s="302"/>
      <c r="DI22" s="302"/>
      <c r="DJ22" s="302"/>
      <c r="DK22" s="302"/>
      <c r="DL22" s="303"/>
      <c r="DM22" s="301"/>
      <c r="DN22" s="302"/>
      <c r="DO22" s="302"/>
      <c r="DP22" s="302"/>
      <c r="DQ22" s="302"/>
      <c r="DR22" s="302"/>
      <c r="DS22" s="302"/>
      <c r="DT22" s="302"/>
      <c r="DU22" s="303"/>
      <c r="DV22" s="310"/>
      <c r="DW22" s="311"/>
      <c r="DX22" s="311"/>
      <c r="DY22" s="311"/>
      <c r="DZ22" s="311"/>
      <c r="EA22" s="311"/>
      <c r="EB22" s="312"/>
      <c r="EC22" s="310"/>
      <c r="ED22" s="311"/>
      <c r="EE22" s="311"/>
      <c r="EF22" s="311"/>
      <c r="EG22" s="311"/>
      <c r="EH22" s="311"/>
      <c r="EI22" s="312"/>
      <c r="EJ22" s="307"/>
      <c r="EK22" s="308"/>
      <c r="EL22" s="308"/>
      <c r="EM22" s="308"/>
      <c r="EN22" s="308"/>
      <c r="EO22" s="308"/>
      <c r="EP22" s="308"/>
      <c r="EQ22" s="308"/>
      <c r="ER22" s="308"/>
      <c r="ES22" s="308"/>
      <c r="ET22" s="309"/>
      <c r="EU22" s="307"/>
      <c r="EV22" s="308"/>
      <c r="EW22" s="308"/>
      <c r="EX22" s="308"/>
      <c r="EY22" s="308"/>
      <c r="EZ22" s="308"/>
      <c r="FA22" s="308"/>
      <c r="FB22" s="308"/>
      <c r="FC22" s="308"/>
      <c r="FD22" s="308"/>
      <c r="FE22" s="309"/>
      <c r="FF22" s="307"/>
      <c r="FG22" s="308"/>
      <c r="FH22" s="308"/>
      <c r="FI22" s="308"/>
      <c r="FJ22" s="308"/>
      <c r="FK22" s="313"/>
    </row>
    <row r="23" spans="1:167" ht="18" customHeight="1" x14ac:dyDescent="0.25">
      <c r="A23" s="282" t="s">
        <v>45</v>
      </c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4"/>
      <c r="AU23" s="304" t="s">
        <v>170</v>
      </c>
      <c r="AV23" s="305"/>
      <c r="AW23" s="305"/>
      <c r="AX23" s="305"/>
      <c r="AY23" s="305"/>
      <c r="AZ23" s="306"/>
      <c r="BA23" s="307"/>
      <c r="BB23" s="308"/>
      <c r="BC23" s="308"/>
      <c r="BD23" s="308"/>
      <c r="BE23" s="308"/>
      <c r="BF23" s="308"/>
      <c r="BG23" s="308"/>
      <c r="BH23" s="309"/>
      <c r="BI23" s="307"/>
      <c r="BJ23" s="308"/>
      <c r="BK23" s="308"/>
      <c r="BL23" s="308"/>
      <c r="BM23" s="308"/>
      <c r="BN23" s="308"/>
      <c r="BO23" s="308"/>
      <c r="BP23" s="308"/>
      <c r="BQ23" s="309"/>
      <c r="BR23" s="307"/>
      <c r="BS23" s="308"/>
      <c r="BT23" s="308"/>
      <c r="BU23" s="308"/>
      <c r="BV23" s="308"/>
      <c r="BW23" s="308"/>
      <c r="BX23" s="309"/>
      <c r="BY23" s="301"/>
      <c r="BZ23" s="302"/>
      <c r="CA23" s="302"/>
      <c r="CB23" s="302"/>
      <c r="CC23" s="302"/>
      <c r="CD23" s="302"/>
      <c r="CE23" s="302"/>
      <c r="CF23" s="303"/>
      <c r="CG23" s="301"/>
      <c r="CH23" s="302"/>
      <c r="CI23" s="302"/>
      <c r="CJ23" s="302"/>
      <c r="CK23" s="302"/>
      <c r="CL23" s="302"/>
      <c r="CM23" s="302"/>
      <c r="CN23" s="303"/>
      <c r="CO23" s="301"/>
      <c r="CP23" s="302"/>
      <c r="CQ23" s="302"/>
      <c r="CR23" s="302"/>
      <c r="CS23" s="302"/>
      <c r="CT23" s="302"/>
      <c r="CU23" s="302"/>
      <c r="CV23" s="303"/>
      <c r="CW23" s="301"/>
      <c r="CX23" s="302"/>
      <c r="CY23" s="302"/>
      <c r="CZ23" s="302"/>
      <c r="DA23" s="302"/>
      <c r="DB23" s="302"/>
      <c r="DC23" s="302"/>
      <c r="DD23" s="303"/>
      <c r="DE23" s="301"/>
      <c r="DF23" s="302"/>
      <c r="DG23" s="302"/>
      <c r="DH23" s="302"/>
      <c r="DI23" s="302"/>
      <c r="DJ23" s="302"/>
      <c r="DK23" s="302"/>
      <c r="DL23" s="303"/>
      <c r="DM23" s="301"/>
      <c r="DN23" s="302"/>
      <c r="DO23" s="302"/>
      <c r="DP23" s="302"/>
      <c r="DQ23" s="302"/>
      <c r="DR23" s="302"/>
      <c r="DS23" s="302"/>
      <c r="DT23" s="302"/>
      <c r="DU23" s="303"/>
      <c r="DV23" s="310"/>
      <c r="DW23" s="311"/>
      <c r="DX23" s="311"/>
      <c r="DY23" s="311"/>
      <c r="DZ23" s="311"/>
      <c r="EA23" s="311"/>
      <c r="EB23" s="312"/>
      <c r="EC23" s="310"/>
      <c r="ED23" s="311"/>
      <c r="EE23" s="311"/>
      <c r="EF23" s="311"/>
      <c r="EG23" s="311"/>
      <c r="EH23" s="311"/>
      <c r="EI23" s="312"/>
      <c r="EJ23" s="307"/>
      <c r="EK23" s="308"/>
      <c r="EL23" s="308"/>
      <c r="EM23" s="308"/>
      <c r="EN23" s="308"/>
      <c r="EO23" s="308"/>
      <c r="EP23" s="308"/>
      <c r="EQ23" s="308"/>
      <c r="ER23" s="308"/>
      <c r="ES23" s="308"/>
      <c r="ET23" s="309"/>
      <c r="EU23" s="307"/>
      <c r="EV23" s="308"/>
      <c r="EW23" s="308"/>
      <c r="EX23" s="308"/>
      <c r="EY23" s="308"/>
      <c r="EZ23" s="308"/>
      <c r="FA23" s="308"/>
      <c r="FB23" s="308"/>
      <c r="FC23" s="308"/>
      <c r="FD23" s="308"/>
      <c r="FE23" s="309"/>
      <c r="FF23" s="307"/>
      <c r="FG23" s="308"/>
      <c r="FH23" s="308"/>
      <c r="FI23" s="308"/>
      <c r="FJ23" s="308"/>
      <c r="FK23" s="313"/>
    </row>
    <row r="24" spans="1:167" ht="42.6" customHeight="1" x14ac:dyDescent="0.25">
      <c r="A24" s="314" t="s">
        <v>171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6"/>
      <c r="AU24" s="304" t="s">
        <v>172</v>
      </c>
      <c r="AV24" s="305"/>
      <c r="AW24" s="305"/>
      <c r="AX24" s="305"/>
      <c r="AY24" s="305"/>
      <c r="AZ24" s="306"/>
      <c r="BA24" s="307"/>
      <c r="BB24" s="308"/>
      <c r="BC24" s="308"/>
      <c r="BD24" s="308"/>
      <c r="BE24" s="308"/>
      <c r="BF24" s="308"/>
      <c r="BG24" s="308"/>
      <c r="BH24" s="309"/>
      <c r="BI24" s="307"/>
      <c r="BJ24" s="308"/>
      <c r="BK24" s="308"/>
      <c r="BL24" s="308"/>
      <c r="BM24" s="308"/>
      <c r="BN24" s="308"/>
      <c r="BO24" s="308"/>
      <c r="BP24" s="308"/>
      <c r="BQ24" s="309"/>
      <c r="BR24" s="307"/>
      <c r="BS24" s="308"/>
      <c r="BT24" s="308"/>
      <c r="BU24" s="308"/>
      <c r="BV24" s="308"/>
      <c r="BW24" s="308"/>
      <c r="BX24" s="309"/>
      <c r="BY24" s="301"/>
      <c r="BZ24" s="302"/>
      <c r="CA24" s="302"/>
      <c r="CB24" s="302"/>
      <c r="CC24" s="302"/>
      <c r="CD24" s="302"/>
      <c r="CE24" s="302"/>
      <c r="CF24" s="303"/>
      <c r="CG24" s="301"/>
      <c r="CH24" s="302"/>
      <c r="CI24" s="302"/>
      <c r="CJ24" s="302"/>
      <c r="CK24" s="302"/>
      <c r="CL24" s="302"/>
      <c r="CM24" s="302"/>
      <c r="CN24" s="303"/>
      <c r="CO24" s="301"/>
      <c r="CP24" s="302"/>
      <c r="CQ24" s="302"/>
      <c r="CR24" s="302"/>
      <c r="CS24" s="302"/>
      <c r="CT24" s="302"/>
      <c r="CU24" s="302"/>
      <c r="CV24" s="303"/>
      <c r="CW24" s="301"/>
      <c r="CX24" s="302"/>
      <c r="CY24" s="302"/>
      <c r="CZ24" s="302"/>
      <c r="DA24" s="302"/>
      <c r="DB24" s="302"/>
      <c r="DC24" s="302"/>
      <c r="DD24" s="303"/>
      <c r="DE24" s="301"/>
      <c r="DF24" s="302"/>
      <c r="DG24" s="302"/>
      <c r="DH24" s="302"/>
      <c r="DI24" s="302"/>
      <c r="DJ24" s="302"/>
      <c r="DK24" s="302"/>
      <c r="DL24" s="303"/>
      <c r="DM24" s="301"/>
      <c r="DN24" s="302"/>
      <c r="DO24" s="302"/>
      <c r="DP24" s="302"/>
      <c r="DQ24" s="302"/>
      <c r="DR24" s="302"/>
      <c r="DS24" s="302"/>
      <c r="DT24" s="302"/>
      <c r="DU24" s="303"/>
      <c r="DV24" s="310"/>
      <c r="DW24" s="311"/>
      <c r="DX24" s="311"/>
      <c r="DY24" s="311"/>
      <c r="DZ24" s="311"/>
      <c r="EA24" s="311"/>
      <c r="EB24" s="312"/>
      <c r="EC24" s="310"/>
      <c r="ED24" s="311"/>
      <c r="EE24" s="311"/>
      <c r="EF24" s="311"/>
      <c r="EG24" s="311"/>
      <c r="EH24" s="311"/>
      <c r="EI24" s="312"/>
      <c r="EJ24" s="307"/>
      <c r="EK24" s="308"/>
      <c r="EL24" s="308"/>
      <c r="EM24" s="308"/>
      <c r="EN24" s="308"/>
      <c r="EO24" s="308"/>
      <c r="EP24" s="308"/>
      <c r="EQ24" s="308"/>
      <c r="ER24" s="308"/>
      <c r="ES24" s="308"/>
      <c r="ET24" s="309"/>
      <c r="EU24" s="307"/>
      <c r="EV24" s="308"/>
      <c r="EW24" s="308"/>
      <c r="EX24" s="308"/>
      <c r="EY24" s="308"/>
      <c r="EZ24" s="308"/>
      <c r="FA24" s="308"/>
      <c r="FB24" s="308"/>
      <c r="FC24" s="308"/>
      <c r="FD24" s="308"/>
      <c r="FE24" s="309"/>
      <c r="FF24" s="307"/>
      <c r="FG24" s="308"/>
      <c r="FH24" s="308"/>
      <c r="FI24" s="308"/>
      <c r="FJ24" s="308"/>
      <c r="FK24" s="313"/>
    </row>
    <row r="25" spans="1:167" ht="15.75" thickBot="1" x14ac:dyDescent="0.3">
      <c r="A25" s="332" t="s">
        <v>15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7"/>
      <c r="AU25" s="333" t="s">
        <v>173</v>
      </c>
      <c r="AV25" s="334"/>
      <c r="AW25" s="334"/>
      <c r="AX25" s="334"/>
      <c r="AY25" s="334"/>
      <c r="AZ25" s="335"/>
      <c r="BA25" s="328">
        <f>BA21</f>
        <v>330472.39</v>
      </c>
      <c r="BB25" s="323"/>
      <c r="BC25" s="323"/>
      <c r="BD25" s="323"/>
      <c r="BE25" s="323"/>
      <c r="BF25" s="323"/>
      <c r="BG25" s="323"/>
      <c r="BH25" s="331"/>
      <c r="BI25" s="322" t="s">
        <v>111</v>
      </c>
      <c r="BJ25" s="323"/>
      <c r="BK25" s="323"/>
      <c r="BL25" s="323"/>
      <c r="BM25" s="323"/>
      <c r="BN25" s="323"/>
      <c r="BO25" s="323"/>
      <c r="BP25" s="323"/>
      <c r="BQ25" s="331"/>
      <c r="BR25" s="322" t="s">
        <v>111</v>
      </c>
      <c r="BS25" s="323"/>
      <c r="BT25" s="323"/>
      <c r="BU25" s="323"/>
      <c r="BV25" s="323"/>
      <c r="BW25" s="323"/>
      <c r="BX25" s="331"/>
      <c r="BY25" s="321">
        <f>CG25</f>
        <v>98055.89</v>
      </c>
      <c r="BZ25" s="302"/>
      <c r="CA25" s="302"/>
      <c r="CB25" s="302"/>
      <c r="CC25" s="302"/>
      <c r="CD25" s="302"/>
      <c r="CE25" s="302"/>
      <c r="CF25" s="303"/>
      <c r="CG25" s="321">
        <v>98055.89</v>
      </c>
      <c r="CH25" s="302"/>
      <c r="CI25" s="302"/>
      <c r="CJ25" s="302"/>
      <c r="CK25" s="302"/>
      <c r="CL25" s="302"/>
      <c r="CM25" s="302"/>
      <c r="CN25" s="303"/>
      <c r="CO25" s="325"/>
      <c r="CP25" s="326"/>
      <c r="CQ25" s="326"/>
      <c r="CR25" s="326"/>
      <c r="CS25" s="326"/>
      <c r="CT25" s="326"/>
      <c r="CU25" s="326"/>
      <c r="CV25" s="327"/>
      <c r="CW25" s="325"/>
      <c r="CX25" s="326"/>
      <c r="CY25" s="326"/>
      <c r="CZ25" s="326"/>
      <c r="DA25" s="326"/>
      <c r="DB25" s="326"/>
      <c r="DC25" s="326"/>
      <c r="DD25" s="327"/>
      <c r="DE25" s="325"/>
      <c r="DF25" s="326"/>
      <c r="DG25" s="326"/>
      <c r="DH25" s="326"/>
      <c r="DI25" s="326"/>
      <c r="DJ25" s="326"/>
      <c r="DK25" s="326"/>
      <c r="DL25" s="327"/>
      <c r="DM25" s="325"/>
      <c r="DN25" s="326"/>
      <c r="DO25" s="326"/>
      <c r="DP25" s="326"/>
      <c r="DQ25" s="326"/>
      <c r="DR25" s="326"/>
      <c r="DS25" s="326"/>
      <c r="DT25" s="326"/>
      <c r="DU25" s="327"/>
      <c r="DV25" s="328">
        <f>DV11</f>
        <v>4364035.1399999997</v>
      </c>
      <c r="DW25" s="329"/>
      <c r="DX25" s="329"/>
      <c r="DY25" s="329"/>
      <c r="DZ25" s="329"/>
      <c r="EA25" s="329"/>
      <c r="EB25" s="330"/>
      <c r="EC25" s="328">
        <f>EC11</f>
        <v>4364035.1399999997</v>
      </c>
      <c r="ED25" s="329"/>
      <c r="EE25" s="329"/>
      <c r="EF25" s="329"/>
      <c r="EG25" s="329"/>
      <c r="EH25" s="329"/>
      <c r="EI25" s="330"/>
      <c r="EJ25" s="322"/>
      <c r="EK25" s="323"/>
      <c r="EL25" s="323"/>
      <c r="EM25" s="323"/>
      <c r="EN25" s="323"/>
      <c r="EO25" s="323"/>
      <c r="EP25" s="323"/>
      <c r="EQ25" s="323"/>
      <c r="ER25" s="323"/>
      <c r="ES25" s="323"/>
      <c r="ET25" s="331"/>
      <c r="EU25" s="322"/>
      <c r="EV25" s="323"/>
      <c r="EW25" s="323"/>
      <c r="EX25" s="323"/>
      <c r="EY25" s="323"/>
      <c r="EZ25" s="323"/>
      <c r="FA25" s="323"/>
      <c r="FB25" s="323"/>
      <c r="FC25" s="323"/>
      <c r="FD25" s="323"/>
      <c r="FE25" s="331"/>
      <c r="FF25" s="322"/>
      <c r="FG25" s="323"/>
      <c r="FH25" s="323"/>
      <c r="FI25" s="323"/>
      <c r="FJ25" s="323"/>
      <c r="FK25" s="324"/>
    </row>
  </sheetData>
  <customSheetViews>
    <customSheetView guid="{9F2F43F4-90EC-4DE6-8F5D-030B6F6C5586}" showPageBreaks="1" fitToPage="1" view="pageBreakPreview">
      <selection activeCell="CG21" sqref="CG21:CN21"/>
      <pageMargins left="0.78740157480314965" right="0.78740157480314965" top="1.3779527559055118" bottom="0.39370078740157483" header="0.5" footer="0.5"/>
      <pageSetup paperSize="9" scale="72" firstPageNumber="6" fitToHeight="0" orientation="landscape" useFirstPageNumber="1" r:id="rId1"/>
      <headerFooter alignWithMargins="0">
        <oddHeader>&amp;C&amp;"Times New Roman,обычный"&amp;14&amp;P</oddHeader>
      </headerFooter>
    </customSheetView>
    <customSheetView guid="{115298B0-768F-468E-97BF-1F681848E85F}" fitToPage="1" topLeftCell="A7">
      <selection activeCell="A6" sqref="A6:R6"/>
      <pageMargins left="0.78740157480314965" right="0.78740157480314965" top="1.3779527559055118" bottom="0.39370078740157483" header="0.5" footer="0.5"/>
      <pageSetup paperSize="9" scale="72" firstPageNumber="6" fitToHeight="0" orientation="landscape" useFirstPageNumber="1" r:id="rId2"/>
      <headerFooter alignWithMargins="0">
        <oddHeader>&amp;C&amp;"Times New Roman,обычный"&amp;14&amp;P</oddHeader>
      </headerFooter>
    </customSheetView>
    <customSheetView guid="{FD99208A-D77F-49C7-8CC1-2A50939F6A93}" fitToPage="1">
      <selection activeCell="FO12" sqref="FO12"/>
      <pageMargins left="0.78740157480314965" right="0.78740157480314965" top="1.3779527559055118" bottom="0.39370078740157483" header="0.5" footer="0.5"/>
      <pageSetup paperSize="9" scale="91" firstPageNumber="6" fitToHeight="0" orientation="landscape" useFirstPageNumber="1" r:id="rId3"/>
      <headerFooter alignWithMargins="0">
        <oddHeader>&amp;C&amp;"Times New Roman,обычный"&amp;14&amp;P</oddHeader>
      </headerFooter>
    </customSheetView>
    <customSheetView guid="{61E38649-3884-4423-A90C-CE6E6776D397}" fitToPage="1" topLeftCell="A7">
      <selection activeCell="CG21" sqref="CG21:CN21"/>
      <pageMargins left="0.78740157480314965" right="0.78740157480314965" top="1.3779527559055118" bottom="0.39370078740157483" header="0.5" footer="0.5"/>
      <pageSetup paperSize="9" scale="91" firstPageNumber="6" fitToHeight="0" orientation="landscape" useFirstPageNumber="1" r:id="rId4"/>
      <headerFooter alignWithMargins="0">
        <oddHeader>&amp;C&amp;"Times New Roman,обычный"&amp;14&amp;P</oddHeader>
      </headerFooter>
    </customSheetView>
    <customSheetView guid="{ABBA0A67-BDB6-40B8-B763-120F9FBA9C21}" fitToPage="1">
      <selection activeCell="FO12" sqref="FO12"/>
      <pageMargins left="0.78740157480314965" right="0.78740157480314965" top="1.3779527559055118" bottom="0.39370078740157483" header="0.5" footer="0.5"/>
      <pageSetup paperSize="9" scale="91" firstPageNumber="6" fitToHeight="0" orientation="landscape" useFirstPageNumber="1" r:id="rId5"/>
      <headerFooter alignWithMargins="0">
        <oddHeader>&amp;C&amp;"Times New Roman,обычный"&amp;14&amp;P</oddHeader>
      </headerFooter>
    </customSheetView>
    <customSheetView guid="{4DE39324-883D-48CA-B11B-0A32E7DC2DE1}" showPageBreaks="1" fitToPage="1" topLeftCell="A7">
      <selection activeCell="A6" sqref="A6:R6"/>
      <pageMargins left="0.78740157480314965" right="0.78740157480314965" top="1.3779527559055118" bottom="0.39370078740157483" header="0.5" footer="0.5"/>
      <pageSetup paperSize="9" scale="91" firstPageNumber="6" fitToHeight="0" orientation="landscape" useFirstPageNumber="1" r:id="rId6"/>
      <headerFooter alignWithMargins="0">
        <oddHeader>&amp;C&amp;"Times New Roman,обычный"&amp;14&amp;P</oddHeader>
      </headerFooter>
    </customSheetView>
    <customSheetView guid="{383BF24B-42FA-4453-9DAD-89EE42DD70B4}" fitToPage="1">
      <selection activeCell="FO12" sqref="FO12"/>
      <pageMargins left="0.78740157480314965" right="0.78740157480314965" top="1.3779527559055118" bottom="0.39370078740157483" header="0.5" footer="0.5"/>
      <pageSetup paperSize="9" scale="91" firstPageNumber="6" fitToHeight="0" orientation="landscape" useFirstPageNumber="1" r:id="rId7"/>
      <headerFooter alignWithMargins="0">
        <oddHeader>&amp;C&amp;"Times New Roman,обычный"&amp;14&amp;P</oddHeader>
      </headerFooter>
    </customSheetView>
    <customSheetView guid="{61344958-FD33-4813-890E-E8AB487E1538}" showPageBreaks="1" fitToPage="1" view="pageBreakPreview">
      <selection activeCell="CG21" sqref="CG21:CN21"/>
      <pageMargins left="0.78740157480314965" right="0.78740157480314965" top="1.3779527559055118" bottom="0.39370078740157483" header="0.5" footer="0.5"/>
      <pageSetup paperSize="9" scale="72" firstPageNumber="6" fitToHeight="0" orientation="landscape" useFirstPageNumber="1" r:id="rId8"/>
      <headerFooter alignWithMargins="0">
        <oddHeader>&amp;C&amp;"Times New Roman,обычный"&amp;14&amp;P</oddHeader>
      </headerFooter>
    </customSheetView>
  </customSheetViews>
  <mergeCells count="279">
    <mergeCell ref="FF25:FK25"/>
    <mergeCell ref="DE25:DL25"/>
    <mergeCell ref="DM25:DU25"/>
    <mergeCell ref="DV25:EB25"/>
    <mergeCell ref="EC25:EI25"/>
    <mergeCell ref="EJ25:ET25"/>
    <mergeCell ref="EU25:FE25"/>
    <mergeCell ref="FF24:FK24"/>
    <mergeCell ref="A25:AS25"/>
    <mergeCell ref="AU25:AZ25"/>
    <mergeCell ref="BA25:BH25"/>
    <mergeCell ref="BI25:BQ25"/>
    <mergeCell ref="BR25:BX25"/>
    <mergeCell ref="BY25:CF25"/>
    <mergeCell ref="CG25:CN25"/>
    <mergeCell ref="CO25:CV25"/>
    <mergeCell ref="CW25:DD25"/>
    <mergeCell ref="DE24:DL24"/>
    <mergeCell ref="DM24:DU24"/>
    <mergeCell ref="DV24:EB24"/>
    <mergeCell ref="EC24:EI24"/>
    <mergeCell ref="EJ24:ET24"/>
    <mergeCell ref="EU24:FE24"/>
    <mergeCell ref="A24:AT24"/>
    <mergeCell ref="AU24:AZ24"/>
    <mergeCell ref="BA24:BH24"/>
    <mergeCell ref="BI24:BQ24"/>
    <mergeCell ref="BR24:BX24"/>
    <mergeCell ref="BY24:CF24"/>
    <mergeCell ref="CG24:CN24"/>
    <mergeCell ref="CO24:CV24"/>
    <mergeCell ref="CW24:DD24"/>
    <mergeCell ref="FF22:FK22"/>
    <mergeCell ref="DE22:DL22"/>
    <mergeCell ref="DM22:DU22"/>
    <mergeCell ref="DV22:EB22"/>
    <mergeCell ref="EC22:EI22"/>
    <mergeCell ref="EJ22:ET22"/>
    <mergeCell ref="EU22:FE22"/>
    <mergeCell ref="FF23:FK23"/>
    <mergeCell ref="DE23:DL23"/>
    <mergeCell ref="DM23:DU23"/>
    <mergeCell ref="DV23:EB23"/>
    <mergeCell ref="EC23:EI23"/>
    <mergeCell ref="EJ23:ET23"/>
    <mergeCell ref="EU23:FE23"/>
    <mergeCell ref="CW22:DD22"/>
    <mergeCell ref="A23:AT23"/>
    <mergeCell ref="AU23:AZ23"/>
    <mergeCell ref="BA23:BH23"/>
    <mergeCell ref="BI23:BQ23"/>
    <mergeCell ref="BR23:BX23"/>
    <mergeCell ref="BY23:CF23"/>
    <mergeCell ref="CG23:CN23"/>
    <mergeCell ref="CO23:CV23"/>
    <mergeCell ref="CW23:DD23"/>
    <mergeCell ref="A20:AT20"/>
    <mergeCell ref="A22:AT22"/>
    <mergeCell ref="AU22:AZ22"/>
    <mergeCell ref="BA22:BH22"/>
    <mergeCell ref="BI22:BQ22"/>
    <mergeCell ref="BR22:BX22"/>
    <mergeCell ref="BY22:CF22"/>
    <mergeCell ref="CG22:CN22"/>
    <mergeCell ref="CO22:CV22"/>
    <mergeCell ref="A21:AT21"/>
    <mergeCell ref="AU21:AZ21"/>
    <mergeCell ref="BA21:BH21"/>
    <mergeCell ref="BI21:BQ21"/>
    <mergeCell ref="BR21:BX21"/>
    <mergeCell ref="BY21:CF21"/>
    <mergeCell ref="CG21:CN21"/>
    <mergeCell ref="CO21:CV21"/>
    <mergeCell ref="DM20:DU20"/>
    <mergeCell ref="DV20:EB20"/>
    <mergeCell ref="EC20:EI20"/>
    <mergeCell ref="EJ20:ET20"/>
    <mergeCell ref="EU20:FE20"/>
    <mergeCell ref="FF21:FK21"/>
    <mergeCell ref="DE21:DL21"/>
    <mergeCell ref="DM21:DU21"/>
    <mergeCell ref="DV21:EB21"/>
    <mergeCell ref="EC21:EI21"/>
    <mergeCell ref="EJ21:ET21"/>
    <mergeCell ref="EU21:FE21"/>
    <mergeCell ref="FF20:FK20"/>
    <mergeCell ref="DE20:DL20"/>
    <mergeCell ref="CW21:DD21"/>
    <mergeCell ref="AU20:AZ20"/>
    <mergeCell ref="BA20:BH20"/>
    <mergeCell ref="BI20:BQ20"/>
    <mergeCell ref="BR20:BX20"/>
    <mergeCell ref="BY20:CF20"/>
    <mergeCell ref="CG20:CN20"/>
    <mergeCell ref="CO20:CV20"/>
    <mergeCell ref="CW20:DD20"/>
    <mergeCell ref="FF18:FK18"/>
    <mergeCell ref="DE18:DL18"/>
    <mergeCell ref="DM18:DU18"/>
    <mergeCell ref="DV18:EB18"/>
    <mergeCell ref="EC18:EI18"/>
    <mergeCell ref="EJ18:ET18"/>
    <mergeCell ref="EU18:FE18"/>
    <mergeCell ref="FF19:FK19"/>
    <mergeCell ref="DE19:DL19"/>
    <mergeCell ref="DM19:DU19"/>
    <mergeCell ref="DV19:EB19"/>
    <mergeCell ref="EC19:EI19"/>
    <mergeCell ref="EJ19:ET19"/>
    <mergeCell ref="EU19:FE19"/>
    <mergeCell ref="CW18:DD18"/>
    <mergeCell ref="A19:AT19"/>
    <mergeCell ref="AU19:AZ19"/>
    <mergeCell ref="BA19:BH19"/>
    <mergeCell ref="BI19:BQ19"/>
    <mergeCell ref="BR19:BX19"/>
    <mergeCell ref="BY19:CF19"/>
    <mergeCell ref="CG19:CN19"/>
    <mergeCell ref="CO19:CV19"/>
    <mergeCell ref="CW19:DD19"/>
    <mergeCell ref="A16:AT16"/>
    <mergeCell ref="A18:AT18"/>
    <mergeCell ref="AU18:AZ18"/>
    <mergeCell ref="BA18:BH18"/>
    <mergeCell ref="BI18:BQ18"/>
    <mergeCell ref="BR18:BX18"/>
    <mergeCell ref="BY18:CF18"/>
    <mergeCell ref="CG18:CN18"/>
    <mergeCell ref="CO18:CV18"/>
    <mergeCell ref="A17:AT17"/>
    <mergeCell ref="AU17:AZ17"/>
    <mergeCell ref="BA17:BH17"/>
    <mergeCell ref="BI17:BQ17"/>
    <mergeCell ref="BR17:BX17"/>
    <mergeCell ref="BY17:CF17"/>
    <mergeCell ref="CG17:CN17"/>
    <mergeCell ref="CO17:CV17"/>
    <mergeCell ref="DM16:DU16"/>
    <mergeCell ref="DV16:EB16"/>
    <mergeCell ref="EC16:EI16"/>
    <mergeCell ref="EJ16:ET16"/>
    <mergeCell ref="EU16:FE16"/>
    <mergeCell ref="FF17:FK17"/>
    <mergeCell ref="DE17:DL17"/>
    <mergeCell ref="DM17:DU17"/>
    <mergeCell ref="DV17:EB17"/>
    <mergeCell ref="EC17:EI17"/>
    <mergeCell ref="EJ17:ET17"/>
    <mergeCell ref="EU17:FE17"/>
    <mergeCell ref="FF16:FK16"/>
    <mergeCell ref="DE16:DL16"/>
    <mergeCell ref="CW17:DD17"/>
    <mergeCell ref="AU16:AZ16"/>
    <mergeCell ref="BA16:BH16"/>
    <mergeCell ref="BI16:BQ16"/>
    <mergeCell ref="BR16:BX16"/>
    <mergeCell ref="BY16:CF16"/>
    <mergeCell ref="CG16:CN16"/>
    <mergeCell ref="CO16:CV16"/>
    <mergeCell ref="CW16:DD16"/>
    <mergeCell ref="FF14:FK14"/>
    <mergeCell ref="DE14:DL14"/>
    <mergeCell ref="DM14:DU14"/>
    <mergeCell ref="DV14:EB14"/>
    <mergeCell ref="EC14:EI14"/>
    <mergeCell ref="EJ14:ET14"/>
    <mergeCell ref="EU14:FE14"/>
    <mergeCell ref="FF15:FK15"/>
    <mergeCell ref="DE15:DL15"/>
    <mergeCell ref="DM15:DU15"/>
    <mergeCell ref="DV15:EB15"/>
    <mergeCell ref="EC15:EI15"/>
    <mergeCell ref="EJ15:ET15"/>
    <mergeCell ref="EU15:FE15"/>
    <mergeCell ref="CW14:DD14"/>
    <mergeCell ref="A15:AT15"/>
    <mergeCell ref="AU15:AZ15"/>
    <mergeCell ref="BA15:BH15"/>
    <mergeCell ref="BI15:BQ15"/>
    <mergeCell ref="BR15:BX15"/>
    <mergeCell ref="BY15:CF15"/>
    <mergeCell ref="CG15:CN15"/>
    <mergeCell ref="CO15:CV15"/>
    <mergeCell ref="CW15:DD15"/>
    <mergeCell ref="A12:AT12"/>
    <mergeCell ref="A14:AT14"/>
    <mergeCell ref="AU14:AZ14"/>
    <mergeCell ref="BA14:BH14"/>
    <mergeCell ref="BI14:BQ14"/>
    <mergeCell ref="BR14:BX14"/>
    <mergeCell ref="BY14:CF14"/>
    <mergeCell ref="CG14:CN14"/>
    <mergeCell ref="CO14:CV14"/>
    <mergeCell ref="A13:AT13"/>
    <mergeCell ref="AU13:AZ13"/>
    <mergeCell ref="BA13:BH13"/>
    <mergeCell ref="BI13:BQ13"/>
    <mergeCell ref="BR13:BX13"/>
    <mergeCell ref="BY13:CF13"/>
    <mergeCell ref="CG13:CN13"/>
    <mergeCell ref="CO13:CV13"/>
    <mergeCell ref="DM12:DU12"/>
    <mergeCell ref="DV12:EB12"/>
    <mergeCell ref="EC12:EI12"/>
    <mergeCell ref="EJ12:ET12"/>
    <mergeCell ref="EU12:FE12"/>
    <mergeCell ref="FF13:FK13"/>
    <mergeCell ref="DE13:DL13"/>
    <mergeCell ref="DM13:DU13"/>
    <mergeCell ref="DV13:EB13"/>
    <mergeCell ref="EC13:EI13"/>
    <mergeCell ref="EJ13:ET13"/>
    <mergeCell ref="EU13:FE13"/>
    <mergeCell ref="FF12:FK12"/>
    <mergeCell ref="DE12:DL12"/>
    <mergeCell ref="CW13:DD13"/>
    <mergeCell ref="AU12:AZ12"/>
    <mergeCell ref="BA12:BH12"/>
    <mergeCell ref="BI12:BQ12"/>
    <mergeCell ref="BR12:BX12"/>
    <mergeCell ref="BY12:CF12"/>
    <mergeCell ref="CG12:CN12"/>
    <mergeCell ref="CO12:CV12"/>
    <mergeCell ref="CW12:DD12"/>
    <mergeCell ref="FF10:FK10"/>
    <mergeCell ref="DE10:DL10"/>
    <mergeCell ref="DM10:DU10"/>
    <mergeCell ref="DV10:EB10"/>
    <mergeCell ref="EC10:EI10"/>
    <mergeCell ref="EJ10:ET10"/>
    <mergeCell ref="EU10:FE10"/>
    <mergeCell ref="FF11:FK11"/>
    <mergeCell ref="DE11:DL11"/>
    <mergeCell ref="DM11:DU11"/>
    <mergeCell ref="DV11:EB11"/>
    <mergeCell ref="EC11:EI11"/>
    <mergeCell ref="EJ11:ET11"/>
    <mergeCell ref="EU11:FE11"/>
    <mergeCell ref="A11:AT11"/>
    <mergeCell ref="AU11:AZ11"/>
    <mergeCell ref="BA11:BH11"/>
    <mergeCell ref="BI11:BQ11"/>
    <mergeCell ref="BR11:BX11"/>
    <mergeCell ref="BY11:CF11"/>
    <mergeCell ref="CG11:CN11"/>
    <mergeCell ref="CO11:CV11"/>
    <mergeCell ref="CW11:DD11"/>
    <mergeCell ref="A10:AT10"/>
    <mergeCell ref="AU10:AZ10"/>
    <mergeCell ref="BA10:BH10"/>
    <mergeCell ref="BI10:BQ10"/>
    <mergeCell ref="BR10:BX10"/>
    <mergeCell ref="BY10:CF10"/>
    <mergeCell ref="CG10:CN10"/>
    <mergeCell ref="CO10:CV10"/>
    <mergeCell ref="CW10:DD10"/>
    <mergeCell ref="A1:FK1"/>
    <mergeCell ref="BJ4:DC4"/>
    <mergeCell ref="EC8:FK8"/>
    <mergeCell ref="BY9:CF9"/>
    <mergeCell ref="CG9:CN9"/>
    <mergeCell ref="CO9:CV9"/>
    <mergeCell ref="CW9:DD9"/>
    <mergeCell ref="DE9:DL9"/>
    <mergeCell ref="DM9:DU9"/>
    <mergeCell ref="EC9:EI9"/>
    <mergeCell ref="EJ9:ET9"/>
    <mergeCell ref="EU9:FE9"/>
    <mergeCell ref="BY8:DU8"/>
    <mergeCell ref="DV8:EB9"/>
    <mergeCell ref="FF9:FK9"/>
    <mergeCell ref="A7:AT9"/>
    <mergeCell ref="AU7:AZ9"/>
    <mergeCell ref="BA7:BQ7"/>
    <mergeCell ref="BR7:DU7"/>
    <mergeCell ref="DV7:FK7"/>
    <mergeCell ref="BA8:BH9"/>
    <mergeCell ref="BI8:BQ9"/>
    <mergeCell ref="BR8:BX9"/>
  </mergeCells>
  <pageMargins left="0.78740157480314965" right="0.78740157480314965" top="1.3779527559055118" bottom="0.39370078740157483" header="0.5" footer="0.5"/>
  <pageSetup paperSize="9" scale="72" firstPageNumber="6" fitToHeight="0" orientation="landscape" useFirstPageNumber="1" r:id="rId9"/>
  <headerFooter alignWithMargins="0">
    <oddHeader>&amp;C&amp;"Times New Roman,обычный"&amp;14&amp;P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zoomScaleSheetLayoutView="70" workbookViewId="0">
      <selection activeCell="A6" sqref="A6:R6"/>
    </sheetView>
  </sheetViews>
  <sheetFormatPr defaultRowHeight="15" x14ac:dyDescent="0.25"/>
  <cols>
    <col min="19" max="19" width="10" customWidth="1"/>
  </cols>
  <sheetData>
    <row r="1" spans="1:19" ht="26.25" x14ac:dyDescent="0.25">
      <c r="A1" s="338" t="s">
        <v>284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9" ht="26.25" x14ac:dyDescent="0.25">
      <c r="A2" s="338" t="s">
        <v>24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9" x14ac:dyDescent="0.25">
      <c r="D3" s="2"/>
    </row>
    <row r="4" spans="1:19" ht="53.45" customHeight="1" x14ac:dyDescent="0.25">
      <c r="A4" s="126" t="s">
        <v>25</v>
      </c>
      <c r="B4" s="126"/>
      <c r="C4" s="126"/>
      <c r="D4" s="126" t="s">
        <v>4</v>
      </c>
      <c r="E4" s="238" t="s">
        <v>26</v>
      </c>
      <c r="F4" s="238"/>
      <c r="G4" s="126" t="s">
        <v>351</v>
      </c>
      <c r="H4" s="126"/>
      <c r="I4" s="126"/>
      <c r="J4" s="238" t="s">
        <v>27</v>
      </c>
      <c r="K4" s="238"/>
      <c r="L4" s="238"/>
      <c r="M4" s="238"/>
      <c r="N4" s="238"/>
      <c r="O4" s="238"/>
      <c r="P4" s="238" t="s">
        <v>354</v>
      </c>
      <c r="Q4" s="238"/>
      <c r="R4" s="126" t="s">
        <v>128</v>
      </c>
      <c r="S4" s="126" t="s">
        <v>129</v>
      </c>
    </row>
    <row r="5" spans="1:19" x14ac:dyDescent="0.25">
      <c r="A5" s="126"/>
      <c r="B5" s="126"/>
      <c r="C5" s="126"/>
      <c r="D5" s="126"/>
      <c r="E5" s="238" t="s">
        <v>10</v>
      </c>
      <c r="F5" s="238" t="s">
        <v>123</v>
      </c>
      <c r="G5" s="238" t="s">
        <v>28</v>
      </c>
      <c r="H5" s="238"/>
      <c r="I5" s="238" t="s">
        <v>29</v>
      </c>
      <c r="J5" s="238" t="s">
        <v>10</v>
      </c>
      <c r="K5" s="238" t="s">
        <v>123</v>
      </c>
      <c r="L5" s="238" t="s">
        <v>30</v>
      </c>
      <c r="M5" s="238"/>
      <c r="N5" s="238"/>
      <c r="O5" s="238"/>
      <c r="P5" s="238" t="s">
        <v>143</v>
      </c>
      <c r="Q5" s="238" t="s">
        <v>31</v>
      </c>
      <c r="R5" s="126"/>
      <c r="S5" s="126"/>
    </row>
    <row r="6" spans="1:19" ht="85.15" customHeight="1" x14ac:dyDescent="0.25">
      <c r="A6" s="126"/>
      <c r="B6" s="126"/>
      <c r="C6" s="126"/>
      <c r="D6" s="126"/>
      <c r="E6" s="238"/>
      <c r="F6" s="238"/>
      <c r="G6" s="17" t="s">
        <v>352</v>
      </c>
      <c r="H6" s="17" t="s">
        <v>353</v>
      </c>
      <c r="I6" s="238"/>
      <c r="J6" s="238"/>
      <c r="K6" s="238"/>
      <c r="L6" s="17" t="s">
        <v>124</v>
      </c>
      <c r="M6" s="17" t="s">
        <v>125</v>
      </c>
      <c r="N6" s="17" t="s">
        <v>126</v>
      </c>
      <c r="O6" s="17" t="s">
        <v>127</v>
      </c>
      <c r="P6" s="238"/>
      <c r="Q6" s="238"/>
      <c r="R6" s="126"/>
      <c r="S6" s="126"/>
    </row>
    <row r="7" spans="1:19" x14ac:dyDescent="0.25">
      <c r="A7" s="107">
        <v>1</v>
      </c>
      <c r="B7" s="107"/>
      <c r="C7" s="107"/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</row>
    <row r="8" spans="1:19" x14ac:dyDescent="0.25">
      <c r="A8" s="340" t="s">
        <v>32</v>
      </c>
      <c r="B8" s="340"/>
      <c r="C8" s="340"/>
      <c r="D8" s="20">
        <v>1000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7.75" customHeight="1" x14ac:dyDescent="0.25">
      <c r="A9" s="340" t="s">
        <v>33</v>
      </c>
      <c r="B9" s="340"/>
      <c r="C9" s="340"/>
      <c r="D9" s="20">
        <v>2000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5.75" customHeight="1" x14ac:dyDescent="0.25">
      <c r="A10" s="340" t="s">
        <v>34</v>
      </c>
      <c r="B10" s="340"/>
      <c r="C10" s="340"/>
      <c r="D10" s="20">
        <v>3000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340" t="s">
        <v>35</v>
      </c>
      <c r="B11" s="340"/>
      <c r="C11" s="340"/>
      <c r="D11" s="126">
        <v>3100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</row>
    <row r="12" spans="1:19" ht="24.75" customHeight="1" x14ac:dyDescent="0.25">
      <c r="A12" s="340" t="s">
        <v>36</v>
      </c>
      <c r="B12" s="340"/>
      <c r="C12" s="340"/>
      <c r="D12" s="126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</row>
    <row r="13" spans="1:19" ht="43.5" customHeight="1" x14ac:dyDescent="0.25">
      <c r="A13" s="340" t="s">
        <v>37</v>
      </c>
      <c r="B13" s="340"/>
      <c r="C13" s="340"/>
      <c r="D13" s="20">
        <v>3200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52.5" customHeight="1" x14ac:dyDescent="0.25">
      <c r="A14" s="340" t="s">
        <v>38</v>
      </c>
      <c r="B14" s="340"/>
      <c r="C14" s="340"/>
      <c r="D14" s="20">
        <v>3300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38.25" customHeight="1" x14ac:dyDescent="0.25">
      <c r="A15" s="340" t="s">
        <v>39</v>
      </c>
      <c r="B15" s="340"/>
      <c r="C15" s="340"/>
      <c r="D15" s="20">
        <v>3400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5">
      <c r="A16" s="340" t="s">
        <v>40</v>
      </c>
      <c r="B16" s="340"/>
      <c r="C16" s="340"/>
      <c r="D16" s="126">
        <v>3410</v>
      </c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</row>
    <row r="17" spans="1:19" ht="27" customHeight="1" x14ac:dyDescent="0.25">
      <c r="A17" s="340" t="s">
        <v>95</v>
      </c>
      <c r="B17" s="340"/>
      <c r="C17" s="340"/>
      <c r="D17" s="126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</row>
    <row r="18" spans="1:19" ht="53.25" customHeight="1" x14ac:dyDescent="0.25">
      <c r="A18" s="340" t="s">
        <v>41</v>
      </c>
      <c r="B18" s="340"/>
      <c r="C18" s="340"/>
      <c r="D18" s="20">
        <v>3420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39" customHeight="1" x14ac:dyDescent="0.25">
      <c r="A19" s="340" t="s">
        <v>42</v>
      </c>
      <c r="B19" s="340"/>
      <c r="C19" s="340"/>
      <c r="D19" s="20">
        <v>3430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t="26.25" customHeight="1" x14ac:dyDescent="0.25">
      <c r="A20" s="340" t="s">
        <v>43</v>
      </c>
      <c r="B20" s="340"/>
      <c r="C20" s="340"/>
      <c r="D20" s="20">
        <v>4000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16.899999999999999" customHeight="1" x14ac:dyDescent="0.25">
      <c r="A21" s="340" t="s">
        <v>40</v>
      </c>
      <c r="B21" s="340"/>
      <c r="C21" s="340"/>
      <c r="D21" s="126">
        <v>4100</v>
      </c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</row>
    <row r="22" spans="1:19" ht="18.600000000000001" customHeight="1" x14ac:dyDescent="0.25">
      <c r="A22" s="340" t="s">
        <v>44</v>
      </c>
      <c r="B22" s="340"/>
      <c r="C22" s="340"/>
      <c r="D22" s="126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</row>
    <row r="23" spans="1:19" ht="13.5" customHeight="1" x14ac:dyDescent="0.25">
      <c r="A23" s="340" t="s">
        <v>45</v>
      </c>
      <c r="B23" s="340"/>
      <c r="C23" s="340"/>
      <c r="D23" s="20">
        <v>5000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15.6" customHeight="1" x14ac:dyDescent="0.25">
      <c r="A24" s="340" t="s">
        <v>40</v>
      </c>
      <c r="B24" s="340"/>
      <c r="C24" s="340"/>
      <c r="D24" s="126">
        <v>5100</v>
      </c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</row>
    <row r="25" spans="1:19" ht="27.75" customHeight="1" x14ac:dyDescent="0.25">
      <c r="A25" s="340" t="s">
        <v>46</v>
      </c>
      <c r="B25" s="340"/>
      <c r="C25" s="340"/>
      <c r="D25" s="126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</row>
    <row r="26" spans="1:19" x14ac:dyDescent="0.25">
      <c r="A26" s="247" t="s">
        <v>15</v>
      </c>
      <c r="B26" s="247"/>
      <c r="C26" s="247"/>
      <c r="D26" s="20">
        <v>9000</v>
      </c>
      <c r="E26" s="9"/>
      <c r="F26" s="8" t="s">
        <v>16</v>
      </c>
      <c r="G26" s="9"/>
      <c r="H26" s="9"/>
      <c r="I26" s="9"/>
      <c r="J26" s="8" t="s">
        <v>16</v>
      </c>
      <c r="K26" s="9"/>
      <c r="L26" s="9"/>
      <c r="M26" s="9"/>
      <c r="N26" s="9"/>
      <c r="O26" s="9"/>
      <c r="P26" s="9"/>
      <c r="Q26" s="9"/>
      <c r="R26" s="9"/>
      <c r="S26" s="9"/>
    </row>
    <row r="28" spans="1:19" x14ac:dyDescent="0.25">
      <c r="A28" s="240" t="s">
        <v>23</v>
      </c>
      <c r="B28" s="240"/>
      <c r="C28" s="240"/>
      <c r="D28" s="240"/>
    </row>
    <row r="29" spans="1:19" x14ac:dyDescent="0.25">
      <c r="A29" s="336" t="s">
        <v>355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</row>
    <row r="30" spans="1:19" ht="15" customHeight="1" x14ac:dyDescent="0.25">
      <c r="A30" s="337" t="s">
        <v>356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</row>
    <row r="31" spans="1:19" ht="29.25" customHeight="1" x14ac:dyDescent="0.25">
      <c r="A31" s="337" t="s">
        <v>357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</row>
    <row r="32" spans="1:19" x14ac:dyDescent="0.25">
      <c r="A32" s="245" t="s">
        <v>358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</row>
  </sheetData>
  <customSheetViews>
    <customSheetView guid="{9F2F43F4-90EC-4DE6-8F5D-030B6F6C5586}" fitToPage="1">
      <selection activeCell="A6" sqref="A6:R6"/>
      <pageMargins left="0.78740157480314965" right="0.78740157480314965" top="1.3779527559055118" bottom="0.39370078740157483" header="0.5" footer="0.5"/>
      <pageSetup paperSize="9" scale="73" firstPageNumber="6" fitToHeight="0" orientation="landscape" useFirstPageNumber="1" r:id="rId1"/>
      <headerFooter alignWithMargins="0">
        <oddHeader>&amp;C&amp;"Times New Roman,обычный"&amp;14&amp;P</oddHeader>
      </headerFooter>
    </customSheetView>
    <customSheetView guid="{115298B0-768F-468E-97BF-1F681848E85F}" fitToPage="1">
      <selection activeCell="A6" sqref="A6:R6"/>
      <pageMargins left="0.78740157480314965" right="0.78740157480314965" top="1.3779527559055118" bottom="0.39370078740157483" header="0.5" footer="0.5"/>
      <pageSetup paperSize="9" scale="73" firstPageNumber="6" fitToHeight="0" orientation="landscape" useFirstPageNumber="1" r:id="rId2"/>
      <headerFooter alignWithMargins="0">
        <oddHeader>&amp;C&amp;"Times New Roman,обычный"&amp;14&amp;P</oddHeader>
      </headerFooter>
    </customSheetView>
    <customSheetView guid="{FD99208A-D77F-49C7-8CC1-2A50939F6A93}" fitToPage="1">
      <selection activeCell="A6" sqref="A6:R6"/>
      <pageMargins left="0.78740157480314965" right="0.78740157480314965" top="1.3779527559055118" bottom="0.39370078740157483" header="0.5" footer="0.5"/>
      <pageSetup paperSize="9" scale="73" firstPageNumber="6" fitToHeight="0" orientation="landscape" useFirstPageNumber="1" r:id="rId3"/>
      <headerFooter alignWithMargins="0">
        <oddHeader>&amp;C&amp;"Times New Roman,обычный"&amp;14&amp;P</oddHeader>
      </headerFooter>
    </customSheetView>
    <customSheetView guid="{61E38649-3884-4423-A90C-CE6E6776D397}" fitToPage="1">
      <selection activeCell="A6" sqref="A6:R6"/>
      <pageMargins left="0.78740157480314965" right="0.78740157480314965" top="1.3779527559055118" bottom="0.39370078740157483" header="0.5" footer="0.5"/>
      <pageSetup paperSize="9" scale="73" firstPageNumber="6" fitToHeight="0" orientation="landscape" useFirstPageNumber="1" r:id="rId4"/>
      <headerFooter alignWithMargins="0">
        <oddHeader>&amp;C&amp;"Times New Roman,обычный"&amp;14&amp;P</oddHeader>
      </headerFooter>
    </customSheetView>
    <customSheetView guid="{ABBA0A67-BDB6-40B8-B763-120F9FBA9C21}" fitToPage="1">
      <selection activeCell="A6" sqref="A6:R6"/>
      <pageMargins left="0.78740157480314965" right="0.78740157480314965" top="1.3779527559055118" bottom="0.39370078740157483" header="0.5" footer="0.5"/>
      <pageSetup paperSize="9" scale="73" firstPageNumber="6" fitToHeight="0" orientation="landscape" useFirstPageNumber="1" r:id="rId5"/>
      <headerFooter alignWithMargins="0">
        <oddHeader>&amp;C&amp;"Times New Roman,обычный"&amp;14&amp;P</oddHeader>
      </headerFooter>
    </customSheetView>
    <customSheetView guid="{4DE39324-883D-48CA-B11B-0A32E7DC2DE1}" showPageBreaks="1" fitToPage="1">
      <selection activeCell="A6" sqref="A6:R6"/>
      <pageMargins left="0.78740157480314965" right="0.78740157480314965" top="1.3779527559055118" bottom="0.39370078740157483" header="0.5" footer="0.5"/>
      <pageSetup paperSize="9" scale="73" firstPageNumber="6" fitToHeight="0" orientation="landscape" useFirstPageNumber="1" r:id="rId6"/>
      <headerFooter alignWithMargins="0">
        <oddHeader>&amp;C&amp;"Times New Roman,обычный"&amp;14&amp;P</oddHeader>
      </headerFooter>
    </customSheetView>
    <customSheetView guid="{383BF24B-42FA-4453-9DAD-89EE42DD70B4}" fitToPage="1">
      <selection activeCell="A6" sqref="A6:R6"/>
      <pageMargins left="0.78740157480314965" right="0.78740157480314965" top="1.3779527559055118" bottom="0.39370078740157483" header="0.5" footer="0.5"/>
      <pageSetup paperSize="9" scale="73" firstPageNumber="6" fitToHeight="0" orientation="landscape" useFirstPageNumber="1" r:id="rId7"/>
      <headerFooter alignWithMargins="0">
        <oddHeader>&amp;C&amp;"Times New Roman,обычный"&amp;14&amp;P</oddHeader>
      </headerFooter>
    </customSheetView>
    <customSheetView guid="{61344958-FD33-4813-890E-E8AB487E1538}" fitToPage="1">
      <selection activeCell="A6" sqref="A6:R6"/>
      <pageMargins left="0.78740157480314965" right="0.78740157480314965" top="1.3779527559055118" bottom="0.39370078740157483" header="0.5" footer="0.5"/>
      <pageSetup paperSize="9" scale="73" firstPageNumber="6" fitToHeight="0" orientation="landscape" useFirstPageNumber="1" r:id="rId8"/>
      <headerFooter alignWithMargins="0">
        <oddHeader>&amp;C&amp;"Times New Roman,обычный"&amp;14&amp;P</oddHeader>
      </headerFooter>
    </customSheetView>
  </customSheetViews>
  <mergeCells count="108">
    <mergeCell ref="P16:P17"/>
    <mergeCell ref="S21:S22"/>
    <mergeCell ref="E5:E6"/>
    <mergeCell ref="P4:Q4"/>
    <mergeCell ref="J4:O4"/>
    <mergeCell ref="S4:S6"/>
    <mergeCell ref="S24:S25"/>
    <mergeCell ref="K24:K25"/>
    <mergeCell ref="L24:L25"/>
    <mergeCell ref="M24:M25"/>
    <mergeCell ref="N24:N25"/>
    <mergeCell ref="O24:O25"/>
    <mergeCell ref="J21:J22"/>
    <mergeCell ref="H16:H17"/>
    <mergeCell ref="I16:I17"/>
    <mergeCell ref="J16:J17"/>
    <mergeCell ref="R4:R6"/>
    <mergeCell ref="P5:P6"/>
    <mergeCell ref="Q5:Q6"/>
    <mergeCell ref="Q16:Q17"/>
    <mergeCell ref="S16:S17"/>
    <mergeCell ref="R16:R17"/>
    <mergeCell ref="R11:R12"/>
    <mergeCell ref="F21:F22"/>
    <mergeCell ref="G21:G22"/>
    <mergeCell ref="H21:H22"/>
    <mergeCell ref="I21:I22"/>
    <mergeCell ref="R24:R25"/>
    <mergeCell ref="Q21:Q22"/>
    <mergeCell ref="R21:R22"/>
    <mergeCell ref="K21:K22"/>
    <mergeCell ref="L21:L22"/>
    <mergeCell ref="M21:M22"/>
    <mergeCell ref="N21:N22"/>
    <mergeCell ref="Q24:Q25"/>
    <mergeCell ref="O21:O22"/>
    <mergeCell ref="P21:P22"/>
    <mergeCell ref="P24:P25"/>
    <mergeCell ref="A1:N1"/>
    <mergeCell ref="D16:D17"/>
    <mergeCell ref="E16:E17"/>
    <mergeCell ref="F16:F17"/>
    <mergeCell ref="G16:G17"/>
    <mergeCell ref="H11:H12"/>
    <mergeCell ref="I11:I12"/>
    <mergeCell ref="J11:J12"/>
    <mergeCell ref="G11:G12"/>
    <mergeCell ref="K16:K17"/>
    <mergeCell ref="L16:L17"/>
    <mergeCell ref="L11:L12"/>
    <mergeCell ref="L5:O5"/>
    <mergeCell ref="O16:O17"/>
    <mergeCell ref="O11:O12"/>
    <mergeCell ref="A12:C12"/>
    <mergeCell ref="A13:C13"/>
    <mergeCell ref="A11:C11"/>
    <mergeCell ref="D11:D12"/>
    <mergeCell ref="E11:E12"/>
    <mergeCell ref="F11:F12"/>
    <mergeCell ref="M11:M12"/>
    <mergeCell ref="S11:S12"/>
    <mergeCell ref="P11:P12"/>
    <mergeCell ref="A22:C22"/>
    <mergeCell ref="A23:C23"/>
    <mergeCell ref="A20:C20"/>
    <mergeCell ref="D24:D25"/>
    <mergeCell ref="Q11:Q12"/>
    <mergeCell ref="F5:F6"/>
    <mergeCell ref="G5:H5"/>
    <mergeCell ref="I5:I6"/>
    <mergeCell ref="J5:J6"/>
    <mergeCell ref="K5:K6"/>
    <mergeCell ref="A24:C24"/>
    <mergeCell ref="A25:C25"/>
    <mergeCell ref="A19:C19"/>
    <mergeCell ref="A18:C18"/>
    <mergeCell ref="A21:C21"/>
    <mergeCell ref="E24:E25"/>
    <mergeCell ref="F24:F25"/>
    <mergeCell ref="G24:G25"/>
    <mergeCell ref="H24:H25"/>
    <mergeCell ref="I24:I25"/>
    <mergeCell ref="J24:J25"/>
    <mergeCell ref="A7:C7"/>
    <mergeCell ref="A26:C26"/>
    <mergeCell ref="A29:N29"/>
    <mergeCell ref="A30:N30"/>
    <mergeCell ref="A31:N31"/>
    <mergeCell ref="A32:N32"/>
    <mergeCell ref="A28:D28"/>
    <mergeCell ref="A2:N2"/>
    <mergeCell ref="M16:M17"/>
    <mergeCell ref="N16:N17"/>
    <mergeCell ref="D4:D6"/>
    <mergeCell ref="E4:F4"/>
    <mergeCell ref="G4:I4"/>
    <mergeCell ref="K11:K12"/>
    <mergeCell ref="A14:C14"/>
    <mergeCell ref="A15:C15"/>
    <mergeCell ref="N11:N12"/>
    <mergeCell ref="A8:C8"/>
    <mergeCell ref="A9:C9"/>
    <mergeCell ref="A10:C10"/>
    <mergeCell ref="A16:C16"/>
    <mergeCell ref="A17:C17"/>
    <mergeCell ref="A4:C6"/>
    <mergeCell ref="D21:D22"/>
    <mergeCell ref="E21:E22"/>
  </mergeCells>
  <phoneticPr fontId="5" type="noConversion"/>
  <pageMargins left="0.78740157480314965" right="0.78740157480314965" top="1.3779527559055118" bottom="0.39370078740157483" header="0.5" footer="0.5"/>
  <pageSetup paperSize="9" scale="73" firstPageNumber="6" fitToHeight="0" orientation="landscape" useFirstPageNumber="1" r:id="rId9"/>
  <headerFooter alignWithMargins="0">
    <oddHeader>&amp;C&amp;"Times New Roman,обычный"&amp;14&amp;P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zoomScaleSheetLayoutView="100" zoomScalePageLayoutView="70" workbookViewId="0">
      <selection activeCell="A6" sqref="A6:R6"/>
    </sheetView>
  </sheetViews>
  <sheetFormatPr defaultRowHeight="15" x14ac:dyDescent="0.25"/>
  <sheetData>
    <row r="1" spans="1:17" ht="31.5" x14ac:dyDescent="0.25">
      <c r="A1" s="342" t="s">
        <v>341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7" ht="31.5" x14ac:dyDescent="0.25">
      <c r="A2" s="342" t="s">
        <v>342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7" x14ac:dyDescent="0.25">
      <c r="D3" s="2"/>
    </row>
    <row r="4" spans="1:17" ht="69.75" customHeight="1" x14ac:dyDescent="0.25">
      <c r="A4" s="126" t="s">
        <v>25</v>
      </c>
      <c r="B4" s="126"/>
      <c r="C4" s="126"/>
      <c r="D4" s="126" t="s">
        <v>4</v>
      </c>
      <c r="E4" s="126" t="s">
        <v>47</v>
      </c>
      <c r="F4" s="126"/>
      <c r="G4" s="126" t="s">
        <v>48</v>
      </c>
      <c r="H4" s="126"/>
      <c r="I4" s="126"/>
      <c r="J4" s="126" t="s">
        <v>49</v>
      </c>
      <c r="K4" s="126"/>
      <c r="L4" s="126"/>
      <c r="M4" s="126"/>
      <c r="N4" s="126" t="s">
        <v>50</v>
      </c>
      <c r="O4" s="126"/>
      <c r="P4" s="126" t="s">
        <v>51</v>
      </c>
      <c r="Q4" s="126"/>
    </row>
    <row r="5" spans="1:17" ht="30" customHeight="1" x14ac:dyDescent="0.25">
      <c r="A5" s="126"/>
      <c r="B5" s="126"/>
      <c r="C5" s="126"/>
      <c r="D5" s="126"/>
      <c r="E5" s="126" t="s">
        <v>10</v>
      </c>
      <c r="F5" s="126" t="s">
        <v>52</v>
      </c>
      <c r="G5" s="126" t="s">
        <v>10</v>
      </c>
      <c r="H5" s="126" t="s">
        <v>35</v>
      </c>
      <c r="I5" s="126"/>
      <c r="J5" s="126" t="s">
        <v>10</v>
      </c>
      <c r="K5" s="126" t="s">
        <v>53</v>
      </c>
      <c r="L5" s="126"/>
      <c r="M5" s="126" t="s">
        <v>132</v>
      </c>
      <c r="N5" s="126" t="s">
        <v>10</v>
      </c>
      <c r="O5" s="126" t="s">
        <v>133</v>
      </c>
      <c r="P5" s="126" t="s">
        <v>10</v>
      </c>
      <c r="Q5" s="126" t="s">
        <v>52</v>
      </c>
    </row>
    <row r="6" spans="1:17" ht="90.75" customHeight="1" x14ac:dyDescent="0.25">
      <c r="A6" s="126"/>
      <c r="B6" s="126"/>
      <c r="C6" s="126"/>
      <c r="D6" s="126"/>
      <c r="E6" s="126"/>
      <c r="F6" s="126"/>
      <c r="G6" s="126"/>
      <c r="H6" s="13" t="s">
        <v>130</v>
      </c>
      <c r="I6" s="13" t="s">
        <v>131</v>
      </c>
      <c r="J6" s="126"/>
      <c r="K6" s="13" t="s">
        <v>10</v>
      </c>
      <c r="L6" s="13" t="s">
        <v>54</v>
      </c>
      <c r="M6" s="126"/>
      <c r="N6" s="126"/>
      <c r="O6" s="126"/>
      <c r="P6" s="126"/>
      <c r="Q6" s="126"/>
    </row>
    <row r="7" spans="1:17" x14ac:dyDescent="0.25">
      <c r="A7" s="107">
        <v>1</v>
      </c>
      <c r="B7" s="107"/>
      <c r="C7" s="107"/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</row>
    <row r="8" spans="1:17" ht="27.75" customHeight="1" x14ac:dyDescent="0.25">
      <c r="A8" s="340" t="s">
        <v>55</v>
      </c>
      <c r="B8" s="340"/>
      <c r="C8" s="340"/>
      <c r="D8" s="20">
        <v>100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x14ac:dyDescent="0.25">
      <c r="A9" s="340" t="s">
        <v>35</v>
      </c>
      <c r="B9" s="340"/>
      <c r="C9" s="340"/>
      <c r="D9" s="126">
        <v>110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</row>
    <row r="10" spans="1:17" x14ac:dyDescent="0.25">
      <c r="A10" s="340" t="s">
        <v>56</v>
      </c>
      <c r="B10" s="340"/>
      <c r="C10" s="340"/>
      <c r="D10" s="126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</row>
    <row r="11" spans="1:17" x14ac:dyDescent="0.25">
      <c r="A11" s="340" t="s">
        <v>40</v>
      </c>
      <c r="B11" s="340"/>
      <c r="C11" s="340"/>
      <c r="D11" s="126">
        <v>111</v>
      </c>
      <c r="E11" s="339"/>
      <c r="F11" s="339"/>
      <c r="G11" s="339"/>
      <c r="H11" s="339"/>
      <c r="I11" s="339"/>
      <c r="J11" s="107" t="s">
        <v>16</v>
      </c>
      <c r="K11" s="339"/>
      <c r="L11" s="107" t="s">
        <v>16</v>
      </c>
      <c r="M11" s="107" t="s">
        <v>16</v>
      </c>
      <c r="N11" s="339"/>
      <c r="O11" s="339"/>
      <c r="P11" s="339"/>
      <c r="Q11" s="339"/>
    </row>
    <row r="12" spans="1:17" ht="38.25" customHeight="1" x14ac:dyDescent="0.25">
      <c r="A12" s="340" t="s">
        <v>57</v>
      </c>
      <c r="B12" s="340"/>
      <c r="C12" s="340"/>
      <c r="D12" s="126"/>
      <c r="E12" s="339"/>
      <c r="F12" s="339"/>
      <c r="G12" s="339"/>
      <c r="H12" s="339"/>
      <c r="I12" s="339"/>
      <c r="J12" s="107"/>
      <c r="K12" s="339"/>
      <c r="L12" s="107"/>
      <c r="M12" s="107"/>
      <c r="N12" s="339"/>
      <c r="O12" s="339"/>
      <c r="P12" s="339"/>
      <c r="Q12" s="339"/>
    </row>
    <row r="13" spans="1:17" ht="55.5" customHeight="1" x14ac:dyDescent="0.25">
      <c r="A13" s="340" t="s">
        <v>58</v>
      </c>
      <c r="B13" s="340"/>
      <c r="C13" s="340"/>
      <c r="D13" s="20">
        <v>120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28.9" customHeight="1" x14ac:dyDescent="0.25">
      <c r="A14" s="340" t="s">
        <v>59</v>
      </c>
      <c r="B14" s="340"/>
      <c r="C14" s="340"/>
      <c r="D14" s="20">
        <v>130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27" customHeight="1" x14ac:dyDescent="0.25">
      <c r="A15" s="340" t="s">
        <v>60</v>
      </c>
      <c r="B15" s="340"/>
      <c r="C15" s="340"/>
      <c r="D15" s="20">
        <v>200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25">
      <c r="A16" s="340" t="s">
        <v>35</v>
      </c>
      <c r="B16" s="340"/>
      <c r="C16" s="340"/>
      <c r="D16" s="126">
        <v>210</v>
      </c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</row>
    <row r="17" spans="1:17" ht="29.25" customHeight="1" x14ac:dyDescent="0.25">
      <c r="A17" s="340" t="s">
        <v>61</v>
      </c>
      <c r="B17" s="340"/>
      <c r="C17" s="340"/>
      <c r="D17" s="126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</row>
    <row r="18" spans="1:17" x14ac:dyDescent="0.25">
      <c r="A18" s="340" t="s">
        <v>40</v>
      </c>
      <c r="B18" s="340"/>
      <c r="C18" s="340"/>
      <c r="D18" s="126">
        <v>211</v>
      </c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</row>
    <row r="19" spans="1:17" ht="43.5" customHeight="1" x14ac:dyDescent="0.25">
      <c r="A19" s="340" t="s">
        <v>57</v>
      </c>
      <c r="B19" s="340"/>
      <c r="C19" s="340"/>
      <c r="D19" s="126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</row>
    <row r="20" spans="1:17" ht="28.5" customHeight="1" x14ac:dyDescent="0.25">
      <c r="A20" s="340" t="s">
        <v>62</v>
      </c>
      <c r="B20" s="340"/>
      <c r="C20" s="340"/>
      <c r="D20" s="20">
        <v>220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26.25" customHeight="1" x14ac:dyDescent="0.25">
      <c r="A21" s="341" t="s">
        <v>63</v>
      </c>
      <c r="B21" s="341"/>
      <c r="C21" s="341"/>
      <c r="D21" s="21">
        <v>230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ht="29.25" customHeight="1" x14ac:dyDescent="0.25">
      <c r="A22" s="340" t="s">
        <v>64</v>
      </c>
      <c r="B22" s="340"/>
      <c r="C22" s="340"/>
      <c r="D22" s="20">
        <v>300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25">
      <c r="A23" s="340" t="s">
        <v>35</v>
      </c>
      <c r="B23" s="340"/>
      <c r="C23" s="340"/>
      <c r="D23" s="126">
        <v>310</v>
      </c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</row>
    <row r="24" spans="1:17" ht="39.75" customHeight="1" x14ac:dyDescent="0.25">
      <c r="A24" s="340" t="s">
        <v>65</v>
      </c>
      <c r="B24" s="340"/>
      <c r="C24" s="340"/>
      <c r="D24" s="126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</row>
    <row r="25" spans="1:17" ht="26.25" customHeight="1" x14ac:dyDescent="0.25">
      <c r="A25" s="340" t="s">
        <v>66</v>
      </c>
      <c r="B25" s="340"/>
      <c r="C25" s="340"/>
      <c r="D25" s="20">
        <v>320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25">
      <c r="A26" s="247" t="s">
        <v>15</v>
      </c>
      <c r="B26" s="247"/>
      <c r="C26" s="247"/>
      <c r="D26" s="20">
        <v>9000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</sheetData>
  <customSheetViews>
    <customSheetView guid="{9F2F43F4-90EC-4DE6-8F5D-030B6F6C5586}" fitToPage="1">
      <selection activeCell="A6" sqref="A6:R6"/>
      <pageMargins left="0.78740157480314965" right="0.78740157480314965" top="1.3779527559055118" bottom="0.39370078740157483" header="0.5" footer="0.5"/>
      <pageSetup paperSize="9" scale="82" firstPageNumber="6" fitToHeight="0" orientation="landscape" useFirstPageNumber="1" r:id="rId1"/>
      <headerFooter alignWithMargins="0">
        <oddHeader>&amp;C&amp;"Times New Roman,обычный"&amp;14&amp;P</oddHeader>
      </headerFooter>
    </customSheetView>
    <customSheetView guid="{115298B0-768F-468E-97BF-1F681848E85F}" fitToPage="1">
      <selection activeCell="A6" sqref="A6:R6"/>
      <pageMargins left="0.78740157480314965" right="0.78740157480314965" top="1.3779527559055118" bottom="0.39370078740157483" header="0.5" footer="0.5"/>
      <pageSetup paperSize="9" scale="82" firstPageNumber="6" fitToHeight="0" orientation="landscape" useFirstPageNumber="1" r:id="rId2"/>
      <headerFooter alignWithMargins="0">
        <oddHeader>&amp;C&amp;"Times New Roman,обычный"&amp;14&amp;P</oddHeader>
      </headerFooter>
    </customSheetView>
    <customSheetView guid="{FD99208A-D77F-49C7-8CC1-2A50939F6A93}" fitToPage="1">
      <selection activeCell="A6" sqref="A6:R6"/>
      <pageMargins left="0.78740157480314965" right="0.78740157480314965" top="1.3779527559055118" bottom="0.39370078740157483" header="0.5" footer="0.5"/>
      <pageSetup paperSize="9" scale="82" firstPageNumber="6" fitToHeight="0" orientation="landscape" useFirstPageNumber="1" r:id="rId3"/>
      <headerFooter alignWithMargins="0">
        <oddHeader>&amp;C&amp;"Times New Roman,обычный"&amp;14&amp;P</oddHeader>
      </headerFooter>
    </customSheetView>
    <customSheetView guid="{61E38649-3884-4423-A90C-CE6E6776D397}" fitToPage="1">
      <selection activeCell="A6" sqref="A6:R6"/>
      <pageMargins left="0.78740157480314965" right="0.78740157480314965" top="1.3779527559055118" bottom="0.39370078740157483" header="0.5" footer="0.5"/>
      <pageSetup paperSize="9" scale="82" firstPageNumber="6" fitToHeight="0" orientation="landscape" useFirstPageNumber="1" r:id="rId4"/>
      <headerFooter alignWithMargins="0">
        <oddHeader>&amp;C&amp;"Times New Roman,обычный"&amp;14&amp;P</oddHeader>
      </headerFooter>
    </customSheetView>
    <customSheetView guid="{ABBA0A67-BDB6-40B8-B763-120F9FBA9C21}" fitToPage="1">
      <selection activeCell="A6" sqref="A6:R6"/>
      <pageMargins left="0.78740157480314965" right="0.78740157480314965" top="1.3779527559055118" bottom="0.39370078740157483" header="0.5" footer="0.5"/>
      <pageSetup paperSize="9" scale="82" firstPageNumber="6" fitToHeight="0" orientation="landscape" useFirstPageNumber="1" r:id="rId5"/>
      <headerFooter alignWithMargins="0">
        <oddHeader>&amp;C&amp;"Times New Roman,обычный"&amp;14&amp;P</oddHeader>
      </headerFooter>
    </customSheetView>
    <customSheetView guid="{4DE39324-883D-48CA-B11B-0A32E7DC2DE1}" showPageBreaks="1" fitToPage="1">
      <selection activeCell="A6" sqref="A6:R6"/>
      <pageMargins left="0.78740157480314965" right="0.78740157480314965" top="1.3779527559055118" bottom="0.39370078740157483" header="0.5" footer="0.5"/>
      <pageSetup paperSize="9" scale="82" firstPageNumber="6" fitToHeight="0" orientation="landscape" useFirstPageNumber="1" r:id="rId6"/>
      <headerFooter alignWithMargins="0">
        <oddHeader>&amp;C&amp;"Times New Roman,обычный"&amp;14&amp;P</oddHeader>
      </headerFooter>
    </customSheetView>
    <customSheetView guid="{383BF24B-42FA-4453-9DAD-89EE42DD70B4}" fitToPage="1">
      <selection activeCell="A6" sqref="A6:R6"/>
      <pageMargins left="0.78740157480314965" right="0.78740157480314965" top="1.3779527559055118" bottom="0.39370078740157483" header="0.5" footer="0.5"/>
      <pageSetup paperSize="9" scale="82" firstPageNumber="6" fitToHeight="0" orientation="landscape" useFirstPageNumber="1" r:id="rId7"/>
      <headerFooter alignWithMargins="0">
        <oddHeader>&amp;C&amp;"Times New Roman,обычный"&amp;14&amp;P</oddHeader>
      </headerFooter>
    </customSheetView>
    <customSheetView guid="{61344958-FD33-4813-890E-E8AB487E1538}" fitToPage="1">
      <selection activeCell="A6" sqref="A6:R6"/>
      <pageMargins left="0.78740157480314965" right="0.78740157480314965" top="1.3779527559055118" bottom="0.39370078740157483" header="0.5" footer="0.5"/>
      <pageSetup paperSize="9" scale="82" firstPageNumber="6" fitToHeight="0" orientation="landscape" useFirstPageNumber="1" r:id="rId8"/>
      <headerFooter alignWithMargins="0">
        <oddHeader>&amp;C&amp;"Times New Roman,обычный"&amp;14&amp;P</oddHeader>
      </headerFooter>
    </customSheetView>
  </customSheetViews>
  <mergeCells count="110">
    <mergeCell ref="P4:Q4"/>
    <mergeCell ref="P9:P10"/>
    <mergeCell ref="Q18:Q19"/>
    <mergeCell ref="P16:P17"/>
    <mergeCell ref="Q16:Q17"/>
    <mergeCell ref="N9:N10"/>
    <mergeCell ref="M9:M10"/>
    <mergeCell ref="M5:M6"/>
    <mergeCell ref="N5:N6"/>
    <mergeCell ref="Q9:Q10"/>
    <mergeCell ref="O5:O6"/>
    <mergeCell ref="P5:P6"/>
    <mergeCell ref="Q5:Q6"/>
    <mergeCell ref="O9:O10"/>
    <mergeCell ref="Q11:Q12"/>
    <mergeCell ref="M11:M12"/>
    <mergeCell ref="N11:N12"/>
    <mergeCell ref="O11:O12"/>
    <mergeCell ref="P11:P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P23:P24"/>
    <mergeCell ref="Q23:Q24"/>
    <mergeCell ref="J23:J24"/>
    <mergeCell ref="K23:K24"/>
    <mergeCell ref="L23:L24"/>
    <mergeCell ref="N23:N24"/>
    <mergeCell ref="O23:O24"/>
    <mergeCell ref="F16:F17"/>
    <mergeCell ref="G16:G17"/>
    <mergeCell ref="H16:H17"/>
    <mergeCell ref="I16:I17"/>
    <mergeCell ref="N16:N17"/>
    <mergeCell ref="M16:M17"/>
    <mergeCell ref="L16:L17"/>
    <mergeCell ref="F18:F19"/>
    <mergeCell ref="G18:G19"/>
    <mergeCell ref="H18:H19"/>
    <mergeCell ref="I18:I19"/>
    <mergeCell ref="J18:J19"/>
    <mergeCell ref="O18:O19"/>
    <mergeCell ref="P18:P19"/>
    <mergeCell ref="O16:O17"/>
    <mergeCell ref="A1:N1"/>
    <mergeCell ref="A2:N2"/>
    <mergeCell ref="D9:D10"/>
    <mergeCell ref="J4:M4"/>
    <mergeCell ref="N4:O4"/>
    <mergeCell ref="D4:D6"/>
    <mergeCell ref="K9:K10"/>
    <mergeCell ref="L9:L10"/>
    <mergeCell ref="I9:I10"/>
    <mergeCell ref="E4:F4"/>
    <mergeCell ref="G4:I4"/>
    <mergeCell ref="E9:E10"/>
    <mergeCell ref="F9:F10"/>
    <mergeCell ref="G9:G10"/>
    <mergeCell ref="H9:H10"/>
    <mergeCell ref="E5:E6"/>
    <mergeCell ref="F5:F6"/>
    <mergeCell ref="G5:G6"/>
    <mergeCell ref="H5:I5"/>
    <mergeCell ref="J5:J6"/>
    <mergeCell ref="K5:L5"/>
    <mergeCell ref="J9:J10"/>
    <mergeCell ref="A13:C13"/>
    <mergeCell ref="A14:C14"/>
    <mergeCell ref="A4:C6"/>
    <mergeCell ref="A7:C7"/>
    <mergeCell ref="A8:C8"/>
    <mergeCell ref="A9:C9"/>
    <mergeCell ref="A10:C10"/>
    <mergeCell ref="A11:C11"/>
    <mergeCell ref="A12:C12"/>
    <mergeCell ref="A15:C15"/>
    <mergeCell ref="L18:L19"/>
    <mergeCell ref="M18:M19"/>
    <mergeCell ref="K18:K19"/>
    <mergeCell ref="A16:C16"/>
    <mergeCell ref="A17:C17"/>
    <mergeCell ref="J16:J17"/>
    <mergeCell ref="D16:D17"/>
    <mergeCell ref="E16:E17"/>
    <mergeCell ref="K16:K17"/>
    <mergeCell ref="D18:D19"/>
    <mergeCell ref="E18:E19"/>
    <mergeCell ref="A26:C26"/>
    <mergeCell ref="A18:C18"/>
    <mergeCell ref="A19:C19"/>
    <mergeCell ref="A20:C20"/>
    <mergeCell ref="A21:C21"/>
    <mergeCell ref="A22:C22"/>
    <mergeCell ref="A23:C23"/>
    <mergeCell ref="E23:E24"/>
    <mergeCell ref="N18:N19"/>
    <mergeCell ref="A24:C24"/>
    <mergeCell ref="A25:C25"/>
    <mergeCell ref="M23:M24"/>
    <mergeCell ref="D23:D24"/>
    <mergeCell ref="F23:F24"/>
    <mergeCell ref="G23:G24"/>
    <mergeCell ref="H23:H24"/>
    <mergeCell ref="I23:I24"/>
  </mergeCells>
  <phoneticPr fontId="5" type="noConversion"/>
  <pageMargins left="0.78740157480314965" right="0.78740157480314965" top="1.3779527559055118" bottom="0.39370078740157483" header="0.5" footer="0.5"/>
  <pageSetup paperSize="9" scale="82" firstPageNumber="6" fitToHeight="0" orientation="landscape" useFirstPageNumber="1" r:id="rId9"/>
  <headerFooter alignWithMargins="0">
    <oddHeader>&amp;C&amp;"Times New Roman,обычный"&amp;14&amp;P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9"/>
  <sheetViews>
    <sheetView topLeftCell="A46" zoomScaleNormal="100" zoomScaleSheetLayoutView="100" zoomScalePageLayoutView="110" workbookViewId="0">
      <selection activeCell="A55" sqref="A55:XFD55"/>
    </sheetView>
  </sheetViews>
  <sheetFormatPr defaultRowHeight="15" x14ac:dyDescent="0.25"/>
  <cols>
    <col min="1" max="1" width="33.85546875" style="14" customWidth="1"/>
    <col min="2" max="2" width="9.140625" style="14"/>
    <col min="3" max="3" width="18" style="14" customWidth="1"/>
    <col min="4" max="4" width="16.7109375" style="14" customWidth="1"/>
    <col min="5" max="5" width="15.5703125" style="14" customWidth="1"/>
    <col min="6" max="6" width="11.5703125" style="14" customWidth="1"/>
    <col min="7" max="8" width="13.85546875" style="14" customWidth="1"/>
    <col min="9" max="9" width="15" style="14" customWidth="1"/>
    <col min="10" max="10" width="15.85546875" style="14" customWidth="1"/>
    <col min="11" max="11" width="14.42578125" style="14" customWidth="1"/>
    <col min="12" max="13" width="9.140625" style="14"/>
    <col min="14" max="14" width="11.7109375" style="14" customWidth="1"/>
    <col min="15" max="15" width="9.7109375" style="14" customWidth="1"/>
    <col min="16" max="16" width="10.5703125" style="14" customWidth="1"/>
    <col min="17" max="16384" width="9.140625" style="14"/>
  </cols>
  <sheetData>
    <row r="1" spans="1:18" ht="20.25" x14ac:dyDescent="0.25">
      <c r="A1" s="239" t="s">
        <v>285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</row>
    <row r="2" spans="1:18" x14ac:dyDescent="0.25">
      <c r="D2" s="1"/>
    </row>
    <row r="3" spans="1:18" ht="20.25" x14ac:dyDescent="0.25">
      <c r="A3" s="239" t="s">
        <v>286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</row>
    <row r="4" spans="1:18" x14ac:dyDescent="0.25">
      <c r="D4" s="16"/>
    </row>
    <row r="5" spans="1:18" ht="43.5" customHeight="1" x14ac:dyDescent="0.25">
      <c r="A5" s="343" t="s">
        <v>67</v>
      </c>
      <c r="B5" s="343" t="s">
        <v>4</v>
      </c>
      <c r="C5" s="343" t="s">
        <v>68</v>
      </c>
      <c r="D5" s="343"/>
      <c r="E5" s="343"/>
      <c r="F5" s="343"/>
      <c r="G5" s="343" t="s">
        <v>69</v>
      </c>
      <c r="H5" s="343"/>
      <c r="I5" s="343"/>
      <c r="J5" s="343"/>
      <c r="K5" s="343"/>
      <c r="L5" s="347" t="s">
        <v>429</v>
      </c>
      <c r="M5" s="347"/>
      <c r="N5" s="343" t="s">
        <v>70</v>
      </c>
      <c r="O5" s="343"/>
      <c r="P5" s="343"/>
      <c r="Q5" s="343"/>
    </row>
    <row r="6" spans="1:18" ht="28.5" customHeight="1" x14ac:dyDescent="0.25">
      <c r="A6" s="343"/>
      <c r="B6" s="343"/>
      <c r="C6" s="343" t="s">
        <v>71</v>
      </c>
      <c r="D6" s="343"/>
      <c r="E6" s="343" t="s">
        <v>35</v>
      </c>
      <c r="F6" s="343"/>
      <c r="G6" s="347" t="s">
        <v>430</v>
      </c>
      <c r="H6" s="343" t="s">
        <v>35</v>
      </c>
      <c r="I6" s="343"/>
      <c r="J6" s="343"/>
      <c r="K6" s="343"/>
      <c r="L6" s="343" t="s">
        <v>35</v>
      </c>
      <c r="M6" s="343"/>
      <c r="N6" s="343" t="s">
        <v>71</v>
      </c>
      <c r="O6" s="343"/>
      <c r="P6" s="343" t="s">
        <v>35</v>
      </c>
      <c r="Q6" s="343"/>
    </row>
    <row r="7" spans="1:18" ht="30" customHeight="1" x14ac:dyDescent="0.25">
      <c r="A7" s="343"/>
      <c r="B7" s="343"/>
      <c r="C7" s="343" t="s">
        <v>10</v>
      </c>
      <c r="D7" s="57" t="s">
        <v>72</v>
      </c>
      <c r="E7" s="343" t="s">
        <v>73</v>
      </c>
      <c r="F7" s="343" t="s">
        <v>431</v>
      </c>
      <c r="G7" s="347"/>
      <c r="H7" s="343" t="s">
        <v>74</v>
      </c>
      <c r="I7" s="343"/>
      <c r="J7" s="347" t="s">
        <v>432</v>
      </c>
      <c r="K7" s="343" t="s">
        <v>75</v>
      </c>
      <c r="L7" s="347" t="s">
        <v>433</v>
      </c>
      <c r="M7" s="347" t="s">
        <v>434</v>
      </c>
      <c r="N7" s="343" t="s">
        <v>10</v>
      </c>
      <c r="O7" s="57" t="s">
        <v>72</v>
      </c>
      <c r="P7" s="343" t="s">
        <v>73</v>
      </c>
      <c r="Q7" s="343" t="s">
        <v>431</v>
      </c>
    </row>
    <row r="8" spans="1:18" ht="72.75" customHeight="1" x14ac:dyDescent="0.25">
      <c r="A8" s="343"/>
      <c r="B8" s="343"/>
      <c r="C8" s="343"/>
      <c r="D8" s="57" t="s">
        <v>435</v>
      </c>
      <c r="E8" s="343"/>
      <c r="F8" s="343"/>
      <c r="G8" s="347"/>
      <c r="H8" s="343" t="s">
        <v>10</v>
      </c>
      <c r="I8" s="57" t="s">
        <v>72</v>
      </c>
      <c r="J8" s="347"/>
      <c r="K8" s="343"/>
      <c r="L8" s="347"/>
      <c r="M8" s="347"/>
      <c r="N8" s="343"/>
      <c r="O8" s="57" t="s">
        <v>435</v>
      </c>
      <c r="P8" s="343"/>
      <c r="Q8" s="343"/>
    </row>
    <row r="9" spans="1:18" ht="46.5" customHeight="1" x14ac:dyDescent="0.25">
      <c r="A9" s="343"/>
      <c r="B9" s="343"/>
      <c r="C9" s="343"/>
      <c r="D9" s="58"/>
      <c r="E9" s="343"/>
      <c r="F9" s="343"/>
      <c r="G9" s="347"/>
      <c r="H9" s="343"/>
      <c r="I9" s="57" t="s">
        <v>435</v>
      </c>
      <c r="J9" s="347"/>
      <c r="K9" s="343"/>
      <c r="L9" s="347"/>
      <c r="M9" s="347"/>
      <c r="N9" s="343"/>
      <c r="O9" s="58"/>
      <c r="P9" s="343"/>
      <c r="Q9" s="343"/>
    </row>
    <row r="10" spans="1:18" x14ac:dyDescent="0.25">
      <c r="A10" s="57">
        <v>1</v>
      </c>
      <c r="B10" s="57">
        <v>2</v>
      </c>
      <c r="C10" s="57">
        <v>3</v>
      </c>
      <c r="D10" s="57">
        <v>4</v>
      </c>
      <c r="E10" s="57">
        <v>5</v>
      </c>
      <c r="F10" s="57">
        <v>6</v>
      </c>
      <c r="G10" s="57">
        <v>7</v>
      </c>
      <c r="H10" s="57">
        <v>8</v>
      </c>
      <c r="I10" s="57">
        <v>9</v>
      </c>
      <c r="J10" s="57">
        <v>10</v>
      </c>
      <c r="K10" s="57">
        <v>11</v>
      </c>
      <c r="L10" s="57">
        <v>12</v>
      </c>
      <c r="M10" s="57">
        <v>13</v>
      </c>
      <c r="N10" s="57">
        <v>14</v>
      </c>
      <c r="O10" s="57">
        <v>15</v>
      </c>
      <c r="P10" s="57">
        <v>16</v>
      </c>
      <c r="Q10" s="57">
        <v>17</v>
      </c>
    </row>
    <row r="11" spans="1:18" x14ac:dyDescent="0.25">
      <c r="A11" s="59" t="s">
        <v>436</v>
      </c>
      <c r="B11" s="57">
        <v>1000</v>
      </c>
      <c r="C11" s="60">
        <v>104.13</v>
      </c>
      <c r="D11" s="60">
        <f>C11</f>
        <v>104.13</v>
      </c>
      <c r="E11" s="60">
        <v>94.13</v>
      </c>
      <c r="F11" s="60">
        <f>C11-E11</f>
        <v>10</v>
      </c>
      <c r="G11" s="60">
        <f>H11+K11</f>
        <v>50.4</v>
      </c>
      <c r="H11" s="60">
        <v>47.4</v>
      </c>
      <c r="I11" s="60">
        <f>H11</f>
        <v>47.4</v>
      </c>
      <c r="J11" s="60">
        <v>7.58</v>
      </c>
      <c r="K11" s="60">
        <v>3</v>
      </c>
      <c r="L11" s="60"/>
      <c r="M11" s="60"/>
      <c r="N11" s="60">
        <v>107.53</v>
      </c>
      <c r="O11" s="60">
        <f>N11</f>
        <v>107.53</v>
      </c>
      <c r="P11" s="60">
        <f>N11-Q11</f>
        <v>101.53</v>
      </c>
      <c r="Q11" s="60">
        <v>6</v>
      </c>
    </row>
    <row r="12" spans="1:18" x14ac:dyDescent="0.25">
      <c r="A12" s="59" t="s">
        <v>437</v>
      </c>
      <c r="B12" s="57">
        <v>1100</v>
      </c>
      <c r="C12" s="60"/>
      <c r="D12" s="60"/>
      <c r="E12" s="60"/>
      <c r="F12" s="60">
        <f t="shared" ref="F12:F19" si="0">C12-E12</f>
        <v>0</v>
      </c>
      <c r="G12" s="60">
        <f t="shared" ref="G12:G19" si="1">H12+K12</f>
        <v>0</v>
      </c>
      <c r="H12" s="60"/>
      <c r="I12" s="60">
        <f t="shared" ref="I12:I19" si="2">H12</f>
        <v>0</v>
      </c>
      <c r="J12" s="60"/>
      <c r="K12" s="60"/>
      <c r="L12" s="60"/>
      <c r="M12" s="60"/>
      <c r="N12" s="60"/>
      <c r="O12" s="60">
        <f t="shared" ref="O12:O19" si="3">N12</f>
        <v>0</v>
      </c>
      <c r="P12" s="60">
        <f t="shared" ref="P12:P19" si="4">N12-Q12</f>
        <v>0</v>
      </c>
      <c r="Q12" s="60"/>
    </row>
    <row r="13" spans="1:18" x14ac:dyDescent="0.25">
      <c r="A13" s="58" t="s">
        <v>438</v>
      </c>
      <c r="B13" s="58"/>
      <c r="C13" s="60">
        <v>74.39</v>
      </c>
      <c r="D13" s="60">
        <f t="shared" ref="D13:D14" si="5">C13</f>
        <v>74.39</v>
      </c>
      <c r="E13" s="60">
        <v>74.39</v>
      </c>
      <c r="F13" s="60">
        <f t="shared" si="0"/>
        <v>0</v>
      </c>
      <c r="G13" s="60">
        <f t="shared" si="1"/>
        <v>38.6</v>
      </c>
      <c r="H13" s="60">
        <v>36.6</v>
      </c>
      <c r="I13" s="60">
        <f t="shared" si="2"/>
        <v>36.6</v>
      </c>
      <c r="J13" s="60">
        <v>1.55</v>
      </c>
      <c r="K13" s="60">
        <v>2</v>
      </c>
      <c r="L13" s="60"/>
      <c r="M13" s="60"/>
      <c r="N13" s="60">
        <v>77.06</v>
      </c>
      <c r="O13" s="60">
        <f t="shared" si="3"/>
        <v>77.06</v>
      </c>
      <c r="P13" s="60">
        <f t="shared" si="4"/>
        <v>74.06</v>
      </c>
      <c r="Q13" s="60">
        <v>3</v>
      </c>
    </row>
    <row r="14" spans="1:18" ht="30" x14ac:dyDescent="0.25">
      <c r="A14" s="59" t="s">
        <v>439</v>
      </c>
      <c r="B14" s="57">
        <v>2000</v>
      </c>
      <c r="C14" s="60">
        <v>17</v>
      </c>
      <c r="D14" s="60">
        <f t="shared" si="5"/>
        <v>17</v>
      </c>
      <c r="E14" s="60">
        <v>16</v>
      </c>
      <c r="F14" s="60">
        <f t="shared" si="0"/>
        <v>1</v>
      </c>
      <c r="G14" s="60">
        <f t="shared" si="1"/>
        <v>13.4</v>
      </c>
      <c r="H14" s="60">
        <v>12.8</v>
      </c>
      <c r="I14" s="60">
        <f t="shared" si="2"/>
        <v>12.8</v>
      </c>
      <c r="J14" s="60">
        <v>4.09</v>
      </c>
      <c r="K14" s="60">
        <v>0.6</v>
      </c>
      <c r="L14" s="60"/>
      <c r="M14" s="60"/>
      <c r="N14" s="60">
        <f>9.5+9.75</f>
        <v>19.25</v>
      </c>
      <c r="O14" s="60">
        <f t="shared" si="3"/>
        <v>19.25</v>
      </c>
      <c r="P14" s="60">
        <f t="shared" si="4"/>
        <v>18.25</v>
      </c>
      <c r="Q14" s="60">
        <v>1</v>
      </c>
    </row>
    <row r="15" spans="1:18" x14ac:dyDescent="0.25">
      <c r="A15" s="59" t="s">
        <v>437</v>
      </c>
      <c r="B15" s="57">
        <v>2100</v>
      </c>
      <c r="C15" s="60"/>
      <c r="D15" s="60"/>
      <c r="E15" s="60"/>
      <c r="F15" s="60">
        <f t="shared" si="0"/>
        <v>0</v>
      </c>
      <c r="G15" s="60">
        <f t="shared" si="1"/>
        <v>0</v>
      </c>
      <c r="H15" s="60"/>
      <c r="I15" s="60">
        <f t="shared" si="2"/>
        <v>0</v>
      </c>
      <c r="J15" s="60"/>
      <c r="K15" s="60"/>
      <c r="L15" s="60"/>
      <c r="M15" s="60"/>
      <c r="N15" s="60"/>
      <c r="O15" s="60">
        <f t="shared" si="3"/>
        <v>0</v>
      </c>
      <c r="P15" s="60">
        <f t="shared" si="4"/>
        <v>0</v>
      </c>
      <c r="Q15" s="60"/>
    </row>
    <row r="16" spans="1:18" ht="29.25" customHeight="1" x14ac:dyDescent="0.25">
      <c r="A16" s="59" t="s">
        <v>440</v>
      </c>
      <c r="B16" s="57">
        <v>3000</v>
      </c>
      <c r="C16" s="60">
        <v>6.5</v>
      </c>
      <c r="D16" s="60">
        <f t="shared" ref="D16" si="6">D18+D19</f>
        <v>6.5</v>
      </c>
      <c r="E16" s="61">
        <v>5.5</v>
      </c>
      <c r="F16" s="61">
        <v>0</v>
      </c>
      <c r="G16" s="60">
        <f>G18+G19</f>
        <v>4.4000000000000004</v>
      </c>
      <c r="H16" s="60">
        <f>H18+H19</f>
        <v>4.4000000000000004</v>
      </c>
      <c r="I16" s="60">
        <f t="shared" ref="I16" si="7">I18+I19</f>
        <v>4.4000000000000004</v>
      </c>
      <c r="J16" s="60">
        <f>J19</f>
        <v>0.5</v>
      </c>
      <c r="K16" s="60"/>
      <c r="L16" s="60">
        <f t="shared" ref="L16:M16" si="8">L18+L19</f>
        <v>0</v>
      </c>
      <c r="M16" s="60">
        <f t="shared" si="8"/>
        <v>0</v>
      </c>
      <c r="N16" s="60">
        <f>N18+N19</f>
        <v>6.5</v>
      </c>
      <c r="O16" s="60">
        <f t="shared" si="3"/>
        <v>6.5</v>
      </c>
      <c r="P16" s="60">
        <f>N16-Q16</f>
        <v>5.5</v>
      </c>
      <c r="Q16" s="60">
        <v>1</v>
      </c>
    </row>
    <row r="17" spans="1:18" x14ac:dyDescent="0.25">
      <c r="A17" s="59" t="s">
        <v>437</v>
      </c>
      <c r="B17" s="57">
        <v>3100</v>
      </c>
      <c r="C17" s="60"/>
      <c r="D17" s="60"/>
      <c r="E17" s="60"/>
      <c r="F17" s="60">
        <f t="shared" si="0"/>
        <v>0</v>
      </c>
      <c r="G17" s="60">
        <f t="shared" si="1"/>
        <v>0</v>
      </c>
      <c r="H17" s="60"/>
      <c r="I17" s="60">
        <f t="shared" si="2"/>
        <v>0</v>
      </c>
      <c r="J17" s="60"/>
      <c r="K17" s="60"/>
      <c r="L17" s="60"/>
      <c r="M17" s="60"/>
      <c r="N17" s="60"/>
      <c r="O17" s="60">
        <f t="shared" si="3"/>
        <v>0</v>
      </c>
      <c r="P17" s="60">
        <f t="shared" si="4"/>
        <v>0</v>
      </c>
      <c r="Q17" s="60"/>
    </row>
    <row r="18" spans="1:18" x14ac:dyDescent="0.25">
      <c r="A18" s="58" t="s">
        <v>441</v>
      </c>
      <c r="B18" s="58"/>
      <c r="C18" s="60">
        <v>1</v>
      </c>
      <c r="D18" s="60">
        <f t="shared" ref="D18:D19" si="9">C18</f>
        <v>1</v>
      </c>
      <c r="E18" s="60">
        <v>1</v>
      </c>
      <c r="F18" s="60">
        <f t="shared" si="0"/>
        <v>0</v>
      </c>
      <c r="G18" s="60">
        <f t="shared" si="1"/>
        <v>1</v>
      </c>
      <c r="H18" s="60">
        <v>1</v>
      </c>
      <c r="I18" s="60">
        <f t="shared" si="2"/>
        <v>1</v>
      </c>
      <c r="J18" s="60"/>
      <c r="K18" s="60"/>
      <c r="L18" s="60"/>
      <c r="M18" s="60"/>
      <c r="N18" s="60">
        <v>1</v>
      </c>
      <c r="O18" s="60">
        <f t="shared" si="3"/>
        <v>1</v>
      </c>
      <c r="P18" s="60">
        <f t="shared" si="4"/>
        <v>1</v>
      </c>
      <c r="Q18" s="60"/>
    </row>
    <row r="19" spans="1:18" x14ac:dyDescent="0.25">
      <c r="A19" s="58" t="s">
        <v>442</v>
      </c>
      <c r="B19" s="58"/>
      <c r="C19" s="60">
        <v>5.5</v>
      </c>
      <c r="D19" s="60">
        <f t="shared" si="9"/>
        <v>5.5</v>
      </c>
      <c r="E19" s="60">
        <v>4.5</v>
      </c>
      <c r="F19" s="60">
        <f t="shared" si="0"/>
        <v>1</v>
      </c>
      <c r="G19" s="60">
        <f t="shared" si="1"/>
        <v>3.4</v>
      </c>
      <c r="H19" s="60">
        <v>3.4</v>
      </c>
      <c r="I19" s="60">
        <f t="shared" si="2"/>
        <v>3.4</v>
      </c>
      <c r="J19" s="60">
        <v>0.5</v>
      </c>
      <c r="K19" s="60"/>
      <c r="L19" s="60"/>
      <c r="M19" s="60"/>
      <c r="N19" s="60">
        <v>5.5</v>
      </c>
      <c r="O19" s="60">
        <f t="shared" si="3"/>
        <v>5.5</v>
      </c>
      <c r="P19" s="60">
        <f t="shared" si="4"/>
        <v>4.5</v>
      </c>
      <c r="Q19" s="60">
        <v>1</v>
      </c>
    </row>
    <row r="20" spans="1:18" x14ac:dyDescent="0.25">
      <c r="A20" s="62" t="s">
        <v>443</v>
      </c>
      <c r="B20" s="57">
        <v>9000</v>
      </c>
      <c r="C20" s="60">
        <f t="shared" ref="C20:Q20" si="10">C16+C14+C11</f>
        <v>127.63</v>
      </c>
      <c r="D20" s="60">
        <f t="shared" si="10"/>
        <v>127.63</v>
      </c>
      <c r="E20" s="60">
        <f t="shared" si="10"/>
        <v>115.63</v>
      </c>
      <c r="F20" s="60">
        <f t="shared" si="10"/>
        <v>11</v>
      </c>
      <c r="G20" s="60">
        <f t="shared" si="10"/>
        <v>68.2</v>
      </c>
      <c r="H20" s="60">
        <f t="shared" si="10"/>
        <v>64.599999999999994</v>
      </c>
      <c r="I20" s="60">
        <f t="shared" si="10"/>
        <v>64.599999999999994</v>
      </c>
      <c r="J20" s="60">
        <f t="shared" si="10"/>
        <v>12.17</v>
      </c>
      <c r="K20" s="60">
        <f t="shared" si="10"/>
        <v>3.6</v>
      </c>
      <c r="L20" s="60">
        <f t="shared" si="10"/>
        <v>0</v>
      </c>
      <c r="M20" s="60">
        <f t="shared" si="10"/>
        <v>0</v>
      </c>
      <c r="N20" s="60">
        <f t="shared" si="10"/>
        <v>133.28</v>
      </c>
      <c r="O20" s="60">
        <f t="shared" si="10"/>
        <v>133.28</v>
      </c>
      <c r="P20" s="60">
        <f t="shared" si="10"/>
        <v>125.28</v>
      </c>
      <c r="Q20" s="60">
        <f t="shared" si="10"/>
        <v>8</v>
      </c>
    </row>
    <row r="21" spans="1:18" ht="30" customHeight="1" x14ac:dyDescent="0.25">
      <c r="A21" s="345" t="s">
        <v>287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6"/>
    </row>
    <row r="22" spans="1:18" ht="33" customHeight="1" x14ac:dyDescent="0.25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</row>
    <row r="23" spans="1:18" x14ac:dyDescent="0.25">
      <c r="D23" s="1"/>
    </row>
    <row r="24" spans="1:18" ht="89.25" customHeight="1" x14ac:dyDescent="0.25">
      <c r="A24" s="343" t="s">
        <v>76</v>
      </c>
      <c r="B24" s="343" t="s">
        <v>4</v>
      </c>
      <c r="C24" s="343" t="s">
        <v>142</v>
      </c>
      <c r="D24" s="343"/>
      <c r="E24" s="343"/>
      <c r="F24" s="343"/>
      <c r="G24" s="343"/>
      <c r="H24" s="343"/>
      <c r="I24" s="344" t="s">
        <v>444</v>
      </c>
      <c r="J24" s="344"/>
      <c r="K24" s="344" t="s">
        <v>445</v>
      </c>
      <c r="L24" s="344"/>
      <c r="M24" s="344"/>
      <c r="N24" s="344"/>
      <c r="O24" s="344"/>
      <c r="P24" s="344"/>
      <c r="Q24" s="63"/>
    </row>
    <row r="25" spans="1:18" ht="15.75" customHeight="1" x14ac:dyDescent="0.25">
      <c r="A25" s="343"/>
      <c r="B25" s="343"/>
      <c r="C25" s="343" t="s">
        <v>10</v>
      </c>
      <c r="D25" s="343" t="s">
        <v>35</v>
      </c>
      <c r="E25" s="343"/>
      <c r="F25" s="343"/>
      <c r="G25" s="343"/>
      <c r="H25" s="343"/>
      <c r="I25" s="343" t="s">
        <v>35</v>
      </c>
      <c r="J25" s="343"/>
      <c r="K25" s="343" t="s">
        <v>35</v>
      </c>
      <c r="L25" s="343"/>
      <c r="M25" s="343"/>
      <c r="N25" s="343"/>
      <c r="O25" s="343"/>
      <c r="P25" s="343"/>
      <c r="Q25" s="63"/>
    </row>
    <row r="26" spans="1:18" ht="15.75" customHeight="1" x14ac:dyDescent="0.25">
      <c r="A26" s="343"/>
      <c r="B26" s="343"/>
      <c r="C26" s="343"/>
      <c r="D26" s="343" t="s">
        <v>74</v>
      </c>
      <c r="E26" s="343"/>
      <c r="F26" s="343"/>
      <c r="G26" s="343" t="s">
        <v>77</v>
      </c>
      <c r="H26" s="343" t="s">
        <v>75</v>
      </c>
      <c r="I26" s="343" t="s">
        <v>446</v>
      </c>
      <c r="J26" s="343" t="s">
        <v>447</v>
      </c>
      <c r="K26" s="343" t="s">
        <v>74</v>
      </c>
      <c r="L26" s="343"/>
      <c r="M26" s="343"/>
      <c r="N26" s="343"/>
      <c r="O26" s="343"/>
      <c r="P26" s="343"/>
      <c r="Q26" s="63"/>
    </row>
    <row r="27" spans="1:18" ht="37.5" customHeight="1" x14ac:dyDescent="0.25">
      <c r="A27" s="343"/>
      <c r="B27" s="343"/>
      <c r="C27" s="343"/>
      <c r="D27" s="343" t="s">
        <v>10</v>
      </c>
      <c r="E27" s="343" t="s">
        <v>78</v>
      </c>
      <c r="F27" s="343"/>
      <c r="G27" s="343"/>
      <c r="H27" s="343"/>
      <c r="I27" s="343"/>
      <c r="J27" s="343"/>
      <c r="K27" s="343" t="s">
        <v>448</v>
      </c>
      <c r="L27" s="343" t="s">
        <v>79</v>
      </c>
      <c r="M27" s="343" t="s">
        <v>80</v>
      </c>
      <c r="N27" s="343"/>
      <c r="O27" s="344" t="s">
        <v>449</v>
      </c>
      <c r="P27" s="344" t="s">
        <v>450</v>
      </c>
      <c r="Q27" s="63"/>
    </row>
    <row r="28" spans="1:18" ht="15.75" customHeight="1" x14ac:dyDescent="0.25">
      <c r="A28" s="343"/>
      <c r="B28" s="343"/>
      <c r="C28" s="343"/>
      <c r="D28" s="343"/>
      <c r="E28" s="343" t="s">
        <v>81</v>
      </c>
      <c r="F28" s="343" t="s">
        <v>451</v>
      </c>
      <c r="G28" s="343"/>
      <c r="H28" s="343"/>
      <c r="I28" s="343"/>
      <c r="J28" s="343"/>
      <c r="K28" s="343"/>
      <c r="L28" s="343"/>
      <c r="M28" s="343" t="s">
        <v>35</v>
      </c>
      <c r="N28" s="343"/>
      <c r="O28" s="344"/>
      <c r="P28" s="344"/>
      <c r="Q28" s="63"/>
    </row>
    <row r="29" spans="1:18" ht="118.5" customHeight="1" x14ac:dyDescent="0.2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57" t="s">
        <v>452</v>
      </c>
      <c r="N29" s="57" t="s">
        <v>453</v>
      </c>
      <c r="O29" s="344"/>
      <c r="P29" s="344"/>
      <c r="Q29" s="63"/>
    </row>
    <row r="30" spans="1:18" x14ac:dyDescent="0.25">
      <c r="A30" s="57">
        <v>1</v>
      </c>
      <c r="B30" s="57">
        <v>2</v>
      </c>
      <c r="C30" s="57">
        <v>3</v>
      </c>
      <c r="D30" s="57">
        <v>4</v>
      </c>
      <c r="E30" s="57">
        <v>5</v>
      </c>
      <c r="F30" s="57">
        <v>6</v>
      </c>
      <c r="G30" s="57">
        <v>7</v>
      </c>
      <c r="H30" s="57">
        <v>8</v>
      </c>
      <c r="I30" s="57">
        <v>9</v>
      </c>
      <c r="J30" s="57">
        <v>10</v>
      </c>
      <c r="K30" s="57">
        <v>11</v>
      </c>
      <c r="L30" s="57">
        <v>12</v>
      </c>
      <c r="M30" s="57">
        <v>13</v>
      </c>
      <c r="N30" s="57">
        <v>14</v>
      </c>
      <c r="O30" s="57">
        <v>15</v>
      </c>
      <c r="P30" s="57">
        <v>16</v>
      </c>
      <c r="Q30" s="63"/>
    </row>
    <row r="31" spans="1:18" x14ac:dyDescent="0.25">
      <c r="A31" s="64" t="s">
        <v>454</v>
      </c>
      <c r="B31" s="57">
        <v>1000</v>
      </c>
      <c r="C31" s="65">
        <f>D31+G31+H31</f>
        <v>41452000</v>
      </c>
      <c r="D31" s="65">
        <f>40067700-4368800</f>
        <v>35698900</v>
      </c>
      <c r="E31" s="65">
        <f t="shared" ref="E31:E39" si="11">D31</f>
        <v>35698900</v>
      </c>
      <c r="F31" s="65"/>
      <c r="G31" s="65">
        <f>4368800+170400</f>
        <v>4539200</v>
      </c>
      <c r="H31" s="65">
        <v>1213900</v>
      </c>
      <c r="I31" s="65"/>
      <c r="J31" s="65"/>
      <c r="K31" s="65">
        <f>D31-P31</f>
        <v>35698900</v>
      </c>
      <c r="L31" s="65"/>
      <c r="M31" s="65"/>
      <c r="N31" s="65"/>
      <c r="O31" s="65"/>
      <c r="P31" s="65"/>
      <c r="Q31" s="63"/>
    </row>
    <row r="32" spans="1:18" x14ac:dyDescent="0.25">
      <c r="A32" s="64" t="s">
        <v>437</v>
      </c>
      <c r="B32" s="57">
        <v>1100</v>
      </c>
      <c r="C32" s="65"/>
      <c r="D32" s="65"/>
      <c r="E32" s="65">
        <f t="shared" si="11"/>
        <v>0</v>
      </c>
      <c r="F32" s="65"/>
      <c r="G32" s="65"/>
      <c r="H32" s="65"/>
      <c r="I32" s="65"/>
      <c r="J32" s="65"/>
      <c r="K32" s="65">
        <f t="shared" ref="K32:K39" si="12">D32-P32</f>
        <v>0</v>
      </c>
      <c r="L32" s="65"/>
      <c r="M32" s="65"/>
      <c r="N32" s="65"/>
      <c r="O32" s="65"/>
      <c r="P32" s="65"/>
      <c r="Q32" s="63"/>
    </row>
    <row r="33" spans="1:17" ht="30" customHeight="1" x14ac:dyDescent="0.25">
      <c r="A33" s="58" t="s">
        <v>438</v>
      </c>
      <c r="B33" s="57"/>
      <c r="C33" s="65">
        <f>D33+G33+H33</f>
        <v>32771000</v>
      </c>
      <c r="D33" s="65">
        <f>31807600-1966700</f>
        <v>29840900</v>
      </c>
      <c r="E33" s="65">
        <f t="shared" si="11"/>
        <v>29840900</v>
      </c>
      <c r="F33" s="65"/>
      <c r="G33" s="65">
        <f>1966700+127100</f>
        <v>2093800</v>
      </c>
      <c r="H33" s="65">
        <v>836300</v>
      </c>
      <c r="I33" s="65"/>
      <c r="J33" s="65"/>
      <c r="K33" s="65">
        <f t="shared" si="12"/>
        <v>29840900</v>
      </c>
      <c r="L33" s="65"/>
      <c r="M33" s="65"/>
      <c r="N33" s="65"/>
      <c r="O33" s="65"/>
      <c r="P33" s="65"/>
      <c r="Q33" s="63"/>
    </row>
    <row r="34" spans="1:17" ht="33" customHeight="1" x14ac:dyDescent="0.25">
      <c r="A34" s="64" t="s">
        <v>455</v>
      </c>
      <c r="B34" s="57">
        <v>2000</v>
      </c>
      <c r="C34" s="65">
        <f t="shared" ref="C34:C39" si="13">D34+G34+H34</f>
        <v>6142700</v>
      </c>
      <c r="D34" s="65">
        <f>5949200-1684000</f>
        <v>4265200</v>
      </c>
      <c r="E34" s="65">
        <f t="shared" si="11"/>
        <v>4265200</v>
      </c>
      <c r="F34" s="65"/>
      <c r="G34" s="65">
        <v>1684000</v>
      </c>
      <c r="H34" s="65">
        <v>193500</v>
      </c>
      <c r="I34" s="65"/>
      <c r="J34" s="65"/>
      <c r="K34" s="65">
        <f t="shared" si="12"/>
        <v>4265200</v>
      </c>
      <c r="L34" s="65"/>
      <c r="M34" s="65"/>
      <c r="N34" s="65"/>
      <c r="O34" s="65"/>
      <c r="P34" s="65"/>
      <c r="Q34" s="63"/>
    </row>
    <row r="35" spans="1:17" x14ac:dyDescent="0.25">
      <c r="A35" s="64" t="s">
        <v>437</v>
      </c>
      <c r="B35" s="57">
        <v>2100</v>
      </c>
      <c r="C35" s="65"/>
      <c r="D35" s="65"/>
      <c r="E35" s="65">
        <f t="shared" si="11"/>
        <v>0</v>
      </c>
      <c r="F35" s="65"/>
      <c r="G35" s="65"/>
      <c r="H35" s="65"/>
      <c r="I35" s="65"/>
      <c r="J35" s="65"/>
      <c r="K35" s="65">
        <f t="shared" si="12"/>
        <v>0</v>
      </c>
      <c r="L35" s="65"/>
      <c r="M35" s="65"/>
      <c r="N35" s="65"/>
      <c r="O35" s="65"/>
      <c r="P35" s="65"/>
      <c r="Q35" s="63"/>
    </row>
    <row r="36" spans="1:17" ht="28.5" customHeight="1" x14ac:dyDescent="0.25">
      <c r="A36" s="64" t="s">
        <v>456</v>
      </c>
      <c r="B36" s="57">
        <v>3000</v>
      </c>
      <c r="C36" s="65">
        <f>D36+G36+H36</f>
        <v>5037900</v>
      </c>
      <c r="D36" s="65">
        <f>D38+D39</f>
        <v>4792000</v>
      </c>
      <c r="E36" s="65">
        <f>D36</f>
        <v>4792000</v>
      </c>
      <c r="F36" s="65"/>
      <c r="G36" s="65">
        <f>G38+G39</f>
        <v>245900</v>
      </c>
      <c r="H36" s="65">
        <f t="shared" ref="H36:O36" si="14">H38+H39</f>
        <v>0</v>
      </c>
      <c r="I36" s="65">
        <f t="shared" si="14"/>
        <v>0</v>
      </c>
      <c r="J36" s="65">
        <f t="shared" si="14"/>
        <v>0</v>
      </c>
      <c r="K36" s="65">
        <f t="shared" si="12"/>
        <v>4792000</v>
      </c>
      <c r="L36" s="65">
        <f t="shared" si="14"/>
        <v>0</v>
      </c>
      <c r="M36" s="65">
        <f t="shared" si="14"/>
        <v>0</v>
      </c>
      <c r="N36" s="65">
        <f t="shared" si="14"/>
        <v>0</v>
      </c>
      <c r="O36" s="65">
        <f t="shared" si="14"/>
        <v>0</v>
      </c>
      <c r="P36" s="65"/>
      <c r="Q36" s="63"/>
    </row>
    <row r="37" spans="1:17" x14ac:dyDescent="0.25">
      <c r="A37" s="64" t="s">
        <v>437</v>
      </c>
      <c r="B37" s="57">
        <v>3100</v>
      </c>
      <c r="C37" s="65"/>
      <c r="D37" s="65"/>
      <c r="E37" s="65">
        <f t="shared" si="11"/>
        <v>0</v>
      </c>
      <c r="F37" s="65"/>
      <c r="G37" s="65"/>
      <c r="H37" s="65"/>
      <c r="I37" s="65"/>
      <c r="J37" s="65"/>
      <c r="K37" s="65">
        <f t="shared" si="12"/>
        <v>0</v>
      </c>
      <c r="L37" s="65"/>
      <c r="M37" s="65"/>
      <c r="N37" s="65"/>
      <c r="O37" s="65"/>
      <c r="P37" s="65"/>
      <c r="Q37" s="63"/>
    </row>
    <row r="38" spans="1:17" x14ac:dyDescent="0.25">
      <c r="A38" s="66" t="s">
        <v>441</v>
      </c>
      <c r="B38" s="57"/>
      <c r="C38" s="65">
        <f t="shared" si="13"/>
        <v>1206100</v>
      </c>
      <c r="D38" s="65">
        <v>1206100</v>
      </c>
      <c r="E38" s="65">
        <f t="shared" si="11"/>
        <v>1206100</v>
      </c>
      <c r="F38" s="65"/>
      <c r="G38" s="65"/>
      <c r="H38" s="65"/>
      <c r="I38" s="65"/>
      <c r="J38" s="65"/>
      <c r="K38" s="65">
        <f t="shared" si="12"/>
        <v>1206100</v>
      </c>
      <c r="L38" s="65"/>
      <c r="M38" s="65"/>
      <c r="N38" s="65"/>
      <c r="O38" s="65"/>
      <c r="P38" s="65"/>
      <c r="Q38" s="63"/>
    </row>
    <row r="39" spans="1:17" x14ac:dyDescent="0.25">
      <c r="A39" s="66" t="s">
        <v>442</v>
      </c>
      <c r="B39" s="57"/>
      <c r="C39" s="65">
        <f t="shared" si="13"/>
        <v>3831800</v>
      </c>
      <c r="D39" s="65">
        <f>3831800-245900</f>
        <v>3585900</v>
      </c>
      <c r="E39" s="65">
        <f t="shared" si="11"/>
        <v>3585900</v>
      </c>
      <c r="F39" s="65"/>
      <c r="G39" s="65">
        <v>245900</v>
      </c>
      <c r="H39" s="65"/>
      <c r="I39" s="65"/>
      <c r="J39" s="65"/>
      <c r="K39" s="65">
        <f t="shared" si="12"/>
        <v>3585900</v>
      </c>
      <c r="L39" s="65"/>
      <c r="M39" s="65"/>
      <c r="N39" s="65"/>
      <c r="O39" s="65"/>
      <c r="P39" s="65"/>
      <c r="Q39" s="63"/>
    </row>
    <row r="40" spans="1:17" ht="19.5" customHeight="1" x14ac:dyDescent="0.25">
      <c r="A40" s="62" t="s">
        <v>15</v>
      </c>
      <c r="B40" s="57">
        <v>9000</v>
      </c>
      <c r="C40" s="65">
        <f t="shared" ref="C40:P40" si="15">C36+C34+C31</f>
        <v>52632600</v>
      </c>
      <c r="D40" s="65">
        <f t="shared" si="15"/>
        <v>44756100</v>
      </c>
      <c r="E40" s="65">
        <f t="shared" si="15"/>
        <v>44756100</v>
      </c>
      <c r="F40" s="65">
        <f t="shared" si="15"/>
        <v>0</v>
      </c>
      <c r="G40" s="65">
        <f t="shared" si="15"/>
        <v>6469100</v>
      </c>
      <c r="H40" s="65">
        <f t="shared" si="15"/>
        <v>1407400</v>
      </c>
      <c r="I40" s="65">
        <f t="shared" si="15"/>
        <v>0</v>
      </c>
      <c r="J40" s="65">
        <f t="shared" si="15"/>
        <v>0</v>
      </c>
      <c r="K40" s="65">
        <f t="shared" si="15"/>
        <v>44756100</v>
      </c>
      <c r="L40" s="65">
        <f t="shared" si="15"/>
        <v>0</v>
      </c>
      <c r="M40" s="65">
        <f t="shared" si="15"/>
        <v>0</v>
      </c>
      <c r="N40" s="65">
        <f t="shared" si="15"/>
        <v>0</v>
      </c>
      <c r="O40" s="65">
        <f t="shared" si="15"/>
        <v>0</v>
      </c>
      <c r="P40" s="65">
        <f t="shared" si="15"/>
        <v>0</v>
      </c>
      <c r="Q40" s="63"/>
    </row>
    <row r="41" spans="1:17" ht="15" customHeight="1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7" ht="15" customHeight="1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7" ht="15" customHeight="1" x14ac:dyDescent="0.25">
      <c r="A43" s="343" t="s">
        <v>76</v>
      </c>
      <c r="B43" s="343" t="s">
        <v>4</v>
      </c>
      <c r="C43" s="344" t="s">
        <v>445</v>
      </c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63"/>
      <c r="P43" s="63"/>
      <c r="Q43" s="63"/>
    </row>
    <row r="44" spans="1:17" ht="15" customHeight="1" x14ac:dyDescent="0.25">
      <c r="A44" s="343"/>
      <c r="B44" s="343"/>
      <c r="C44" s="343" t="s">
        <v>35</v>
      </c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63"/>
      <c r="P44" s="63"/>
      <c r="Q44" s="63"/>
    </row>
    <row r="45" spans="1:17" ht="140.25" customHeight="1" x14ac:dyDescent="0.25">
      <c r="A45" s="343"/>
      <c r="B45" s="343"/>
      <c r="C45" s="343" t="s">
        <v>77</v>
      </c>
      <c r="D45" s="343"/>
      <c r="E45" s="343"/>
      <c r="F45" s="343"/>
      <c r="G45" s="343"/>
      <c r="H45" s="343"/>
      <c r="I45" s="343" t="s">
        <v>75</v>
      </c>
      <c r="J45" s="343"/>
      <c r="K45" s="343"/>
      <c r="L45" s="343"/>
      <c r="M45" s="343"/>
      <c r="N45" s="343"/>
      <c r="O45" s="63"/>
      <c r="P45" s="63"/>
      <c r="Q45" s="63"/>
    </row>
    <row r="46" spans="1:17" x14ac:dyDescent="0.25">
      <c r="A46" s="343"/>
      <c r="B46" s="343"/>
      <c r="C46" s="343" t="s">
        <v>448</v>
      </c>
      <c r="D46" s="343" t="s">
        <v>79</v>
      </c>
      <c r="E46" s="343" t="s">
        <v>80</v>
      </c>
      <c r="F46" s="343"/>
      <c r="G46" s="343" t="s">
        <v>82</v>
      </c>
      <c r="H46" s="343" t="s">
        <v>457</v>
      </c>
      <c r="I46" s="343" t="s">
        <v>448</v>
      </c>
      <c r="J46" s="343" t="s">
        <v>79</v>
      </c>
      <c r="K46" s="343" t="s">
        <v>80</v>
      </c>
      <c r="L46" s="343"/>
      <c r="M46" s="343" t="s">
        <v>82</v>
      </c>
      <c r="N46" s="343" t="s">
        <v>457</v>
      </c>
      <c r="O46" s="63"/>
      <c r="P46" s="63"/>
      <c r="Q46" s="63"/>
    </row>
    <row r="47" spans="1:17" ht="31.5" customHeight="1" x14ac:dyDescent="0.25">
      <c r="A47" s="343"/>
      <c r="B47" s="343"/>
      <c r="C47" s="343"/>
      <c r="D47" s="343"/>
      <c r="E47" s="343" t="s">
        <v>35</v>
      </c>
      <c r="F47" s="343"/>
      <c r="G47" s="343"/>
      <c r="H47" s="343"/>
      <c r="I47" s="343"/>
      <c r="J47" s="343"/>
      <c r="K47" s="343" t="s">
        <v>35</v>
      </c>
      <c r="L47" s="343"/>
      <c r="M47" s="343"/>
      <c r="N47" s="343"/>
      <c r="O47" s="63"/>
      <c r="P47" s="63"/>
      <c r="Q47" s="63"/>
    </row>
    <row r="48" spans="1:17" ht="28.5" customHeight="1" x14ac:dyDescent="0.25">
      <c r="A48" s="343"/>
      <c r="B48" s="343"/>
      <c r="C48" s="343"/>
      <c r="D48" s="343"/>
      <c r="E48" s="57" t="s">
        <v>452</v>
      </c>
      <c r="F48" s="57" t="s">
        <v>453</v>
      </c>
      <c r="G48" s="343"/>
      <c r="H48" s="343"/>
      <c r="I48" s="343"/>
      <c r="J48" s="343"/>
      <c r="K48" s="57" t="s">
        <v>452</v>
      </c>
      <c r="L48" s="57" t="s">
        <v>453</v>
      </c>
      <c r="M48" s="343"/>
      <c r="N48" s="343"/>
      <c r="O48" s="63"/>
      <c r="P48" s="63"/>
      <c r="Q48" s="63"/>
    </row>
    <row r="49" spans="1:17" x14ac:dyDescent="0.25">
      <c r="A49" s="57">
        <v>1</v>
      </c>
      <c r="B49" s="57">
        <v>2</v>
      </c>
      <c r="C49" s="57">
        <v>17</v>
      </c>
      <c r="D49" s="57">
        <v>18</v>
      </c>
      <c r="E49" s="57">
        <v>19</v>
      </c>
      <c r="F49" s="57">
        <v>20</v>
      </c>
      <c r="G49" s="57">
        <v>21</v>
      </c>
      <c r="H49" s="57">
        <v>22</v>
      </c>
      <c r="I49" s="57">
        <v>23</v>
      </c>
      <c r="J49" s="57">
        <v>24</v>
      </c>
      <c r="K49" s="57">
        <v>25</v>
      </c>
      <c r="L49" s="57">
        <v>26</v>
      </c>
      <c r="M49" s="57">
        <v>27</v>
      </c>
      <c r="N49" s="57">
        <v>28</v>
      </c>
      <c r="O49" s="63"/>
      <c r="P49" s="63"/>
      <c r="Q49" s="63"/>
    </row>
    <row r="50" spans="1:17" ht="29.25" customHeight="1" x14ac:dyDescent="0.25">
      <c r="A50" s="66" t="s">
        <v>83</v>
      </c>
      <c r="B50" s="57">
        <v>1000</v>
      </c>
      <c r="C50" s="65">
        <f>G31-H50</f>
        <v>4368800</v>
      </c>
      <c r="D50" s="57"/>
      <c r="E50" s="57"/>
      <c r="F50" s="57"/>
      <c r="G50" s="57"/>
      <c r="H50" s="57">
        <v>170400</v>
      </c>
      <c r="I50" s="65">
        <f>H31-N50</f>
        <v>1213900</v>
      </c>
      <c r="J50" s="57"/>
      <c r="K50" s="57"/>
      <c r="L50" s="57"/>
      <c r="M50" s="57"/>
      <c r="N50" s="57"/>
      <c r="O50" s="63"/>
      <c r="P50" s="63"/>
      <c r="Q50" s="63"/>
    </row>
    <row r="51" spans="1:17" ht="15" customHeight="1" x14ac:dyDescent="0.25">
      <c r="A51" s="64" t="s">
        <v>437</v>
      </c>
      <c r="B51" s="57">
        <v>1100</v>
      </c>
      <c r="C51" s="65"/>
      <c r="D51" s="57"/>
      <c r="E51" s="57"/>
      <c r="F51" s="57"/>
      <c r="G51" s="57"/>
      <c r="H51" s="57"/>
      <c r="I51" s="65"/>
      <c r="J51" s="57"/>
      <c r="K51" s="57"/>
      <c r="L51" s="57"/>
      <c r="M51" s="57"/>
      <c r="N51" s="57"/>
      <c r="O51" s="63"/>
      <c r="P51" s="63"/>
      <c r="Q51" s="63"/>
    </row>
    <row r="52" spans="1:17" x14ac:dyDescent="0.25">
      <c r="A52" s="58" t="s">
        <v>438</v>
      </c>
      <c r="B52" s="57"/>
      <c r="C52" s="65">
        <f>G33-H52</f>
        <v>1966700</v>
      </c>
      <c r="D52" s="57"/>
      <c r="E52" s="57"/>
      <c r="F52" s="57"/>
      <c r="G52" s="57"/>
      <c r="H52" s="57">
        <v>127100</v>
      </c>
      <c r="I52" s="65">
        <f>H33-N52</f>
        <v>836300</v>
      </c>
      <c r="J52" s="57"/>
      <c r="K52" s="57"/>
      <c r="L52" s="57"/>
      <c r="M52" s="57"/>
      <c r="N52" s="57"/>
      <c r="O52" s="63"/>
      <c r="P52" s="63"/>
      <c r="Q52" s="63"/>
    </row>
    <row r="53" spans="1:17" ht="42.75" customHeight="1" x14ac:dyDescent="0.25">
      <c r="A53" s="66" t="s">
        <v>137</v>
      </c>
      <c r="B53" s="57">
        <v>2000</v>
      </c>
      <c r="C53" s="65">
        <f>G34-H53</f>
        <v>1684000</v>
      </c>
      <c r="D53" s="57"/>
      <c r="E53" s="57"/>
      <c r="F53" s="57"/>
      <c r="G53" s="57"/>
      <c r="H53" s="57"/>
      <c r="I53" s="65">
        <f>H34-N53</f>
        <v>193500</v>
      </c>
      <c r="J53" s="57"/>
      <c r="K53" s="57"/>
      <c r="L53" s="57"/>
      <c r="M53" s="57"/>
      <c r="N53" s="57"/>
      <c r="O53" s="63"/>
      <c r="P53" s="63"/>
      <c r="Q53" s="63"/>
    </row>
    <row r="54" spans="1:17" ht="18.75" customHeight="1" x14ac:dyDescent="0.25">
      <c r="A54" s="64" t="s">
        <v>437</v>
      </c>
      <c r="B54" s="57">
        <v>2100</v>
      </c>
      <c r="C54" s="65"/>
      <c r="D54" s="57"/>
      <c r="E54" s="57"/>
      <c r="F54" s="57"/>
      <c r="G54" s="57"/>
      <c r="H54" s="57"/>
      <c r="I54" s="65"/>
      <c r="J54" s="57"/>
      <c r="K54" s="57"/>
      <c r="L54" s="57"/>
      <c r="M54" s="57"/>
      <c r="N54" s="57"/>
      <c r="O54" s="63"/>
      <c r="P54" s="63"/>
      <c r="Q54" s="63"/>
    </row>
    <row r="55" spans="1:17" ht="30" x14ac:dyDescent="0.25">
      <c r="A55" s="66" t="s">
        <v>138</v>
      </c>
      <c r="B55" s="57">
        <v>3000</v>
      </c>
      <c r="C55" s="65">
        <f>G36-H55</f>
        <v>245900</v>
      </c>
      <c r="D55" s="57">
        <f>D57+D58</f>
        <v>0</v>
      </c>
      <c r="E55" s="57">
        <f t="shared" ref="E55:N55" si="16">E57+E58</f>
        <v>0</v>
      </c>
      <c r="F55" s="57">
        <f t="shared" si="16"/>
        <v>0</v>
      </c>
      <c r="G55" s="57">
        <f t="shared" si="16"/>
        <v>0</v>
      </c>
      <c r="H55" s="57"/>
      <c r="I55" s="65">
        <f>H36-N55</f>
        <v>0</v>
      </c>
      <c r="J55" s="57">
        <f t="shared" si="16"/>
        <v>0</v>
      </c>
      <c r="K55" s="57">
        <f t="shared" si="16"/>
        <v>0</v>
      </c>
      <c r="L55" s="57">
        <f t="shared" si="16"/>
        <v>0</v>
      </c>
      <c r="M55" s="57">
        <f t="shared" si="16"/>
        <v>0</v>
      </c>
      <c r="N55" s="57">
        <f t="shared" si="16"/>
        <v>0</v>
      </c>
      <c r="O55" s="63"/>
      <c r="P55" s="63"/>
      <c r="Q55" s="63"/>
    </row>
    <row r="56" spans="1:17" x14ac:dyDescent="0.25">
      <c r="A56" s="64" t="s">
        <v>437</v>
      </c>
      <c r="B56" s="57">
        <v>3001</v>
      </c>
      <c r="C56" s="65"/>
      <c r="D56" s="57"/>
      <c r="E56" s="57"/>
      <c r="F56" s="57"/>
      <c r="G56" s="57"/>
      <c r="H56" s="57"/>
      <c r="I56" s="65"/>
      <c r="J56" s="57"/>
      <c r="K56" s="57"/>
      <c r="L56" s="57"/>
      <c r="M56" s="57"/>
      <c r="N56" s="57"/>
      <c r="O56" s="63"/>
      <c r="P56" s="63"/>
      <c r="Q56" s="63"/>
    </row>
    <row r="57" spans="1:17" x14ac:dyDescent="0.25">
      <c r="A57" s="66" t="s">
        <v>458</v>
      </c>
      <c r="B57" s="57"/>
      <c r="C57" s="65">
        <f>G38-H57</f>
        <v>0</v>
      </c>
      <c r="D57" s="57"/>
      <c r="E57" s="57"/>
      <c r="F57" s="57"/>
      <c r="G57" s="57"/>
      <c r="H57" s="57"/>
      <c r="I57" s="65">
        <f>H38-N57</f>
        <v>0</v>
      </c>
      <c r="J57" s="57"/>
      <c r="K57" s="57"/>
      <c r="L57" s="57"/>
      <c r="M57" s="57"/>
      <c r="N57" s="57"/>
      <c r="O57" s="63"/>
      <c r="P57" s="63"/>
      <c r="Q57" s="63"/>
    </row>
    <row r="58" spans="1:17" x14ac:dyDescent="0.25">
      <c r="A58" s="66" t="s">
        <v>442</v>
      </c>
      <c r="B58" s="57"/>
      <c r="C58" s="65">
        <f>G39-H58</f>
        <v>245900</v>
      </c>
      <c r="D58" s="57"/>
      <c r="E58" s="57"/>
      <c r="F58" s="57"/>
      <c r="G58" s="57"/>
      <c r="H58" s="57"/>
      <c r="I58" s="65">
        <f>H39-N58</f>
        <v>0</v>
      </c>
      <c r="J58" s="57"/>
      <c r="K58" s="57"/>
      <c r="L58" s="57"/>
      <c r="M58" s="57"/>
      <c r="N58" s="57"/>
      <c r="O58" s="63"/>
      <c r="P58" s="63"/>
      <c r="Q58" s="63"/>
    </row>
    <row r="59" spans="1:17" x14ac:dyDescent="0.25">
      <c r="A59" s="62" t="s">
        <v>15</v>
      </c>
      <c r="B59" s="57">
        <v>9000</v>
      </c>
      <c r="C59" s="65">
        <f t="shared" ref="C59:N59" si="17">C55+C53+C50</f>
        <v>6298700</v>
      </c>
      <c r="D59" s="65">
        <f t="shared" si="17"/>
        <v>0</v>
      </c>
      <c r="E59" s="65">
        <f t="shared" si="17"/>
        <v>0</v>
      </c>
      <c r="F59" s="65">
        <f t="shared" si="17"/>
        <v>0</v>
      </c>
      <c r="G59" s="65">
        <f t="shared" si="17"/>
        <v>0</v>
      </c>
      <c r="H59" s="65">
        <f t="shared" si="17"/>
        <v>170400</v>
      </c>
      <c r="I59" s="65">
        <f t="shared" si="17"/>
        <v>1407400</v>
      </c>
      <c r="J59" s="65">
        <f t="shared" si="17"/>
        <v>0</v>
      </c>
      <c r="K59" s="65">
        <f t="shared" si="17"/>
        <v>0</v>
      </c>
      <c r="L59" s="65">
        <f t="shared" si="17"/>
        <v>0</v>
      </c>
      <c r="M59" s="65">
        <f t="shared" si="17"/>
        <v>0</v>
      </c>
      <c r="N59" s="65">
        <f t="shared" si="17"/>
        <v>0</v>
      </c>
      <c r="O59" s="63"/>
      <c r="P59" s="63"/>
      <c r="Q59" s="63"/>
    </row>
  </sheetData>
  <customSheetViews>
    <customSheetView guid="{9F2F43F4-90EC-4DE6-8F5D-030B6F6C5586}" fitToPage="1">
      <selection activeCell="I15" sqref="I15"/>
      <rowBreaks count="2" manualBreakCount="2">
        <brk id="21" max="16383" man="1"/>
        <brk id="41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1"/>
      <headerFooter alignWithMargins="0">
        <oddHeader>&amp;C&amp;"Times New Roman,обычный"&amp;14&amp;P</oddHeader>
      </headerFooter>
    </customSheetView>
    <customSheetView guid="{115298B0-768F-468E-97BF-1F681848E85F}" fitToPage="1" topLeftCell="A40">
      <selection activeCell="A5" sqref="A5:R9"/>
      <rowBreaks count="2" manualBreakCount="2">
        <brk id="21" max="16383" man="1"/>
        <brk id="41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2"/>
      <headerFooter alignWithMargins="0">
        <oddHeader>&amp;C&amp;"Times New Roman,обычный"&amp;14&amp;P</oddHeader>
      </headerFooter>
    </customSheetView>
    <customSheetView guid="{FD99208A-D77F-49C7-8CC1-2A50939F6A93}" fitToPage="1">
      <selection activeCell="I15" sqref="I15"/>
      <rowBreaks count="2" manualBreakCount="2">
        <brk id="21" max="16383" man="1"/>
        <brk id="41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3"/>
      <headerFooter alignWithMargins="0">
        <oddHeader>&amp;C&amp;"Times New Roman,обычный"&amp;14&amp;P</oddHeader>
      </headerFooter>
    </customSheetView>
    <customSheetView guid="{61E38649-3884-4423-A90C-CE6E6776D397}" fitToPage="1">
      <selection activeCell="I15" sqref="I15"/>
      <rowBreaks count="2" manualBreakCount="2">
        <brk id="21" max="16383" man="1"/>
        <brk id="41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4"/>
      <headerFooter alignWithMargins="0">
        <oddHeader>&amp;C&amp;"Times New Roman,обычный"&amp;14&amp;P</oddHeader>
      </headerFooter>
    </customSheetView>
    <customSheetView guid="{ABBA0A67-BDB6-40B8-B763-120F9FBA9C21}" fitToPage="1">
      <selection activeCell="I15" sqref="I15"/>
      <rowBreaks count="2" manualBreakCount="2">
        <brk id="21" max="16383" man="1"/>
        <brk id="41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5"/>
      <headerFooter alignWithMargins="0">
        <oddHeader>&amp;C&amp;"Times New Roman,обычный"&amp;14&amp;P</oddHeader>
      </headerFooter>
    </customSheetView>
    <customSheetView guid="{4DE39324-883D-48CA-B11B-0A32E7DC2DE1}" showPageBreaks="1" fitToPage="1" topLeftCell="A40">
      <selection activeCell="A5" sqref="A5:R9"/>
      <rowBreaks count="2" manualBreakCount="2">
        <brk id="21" max="16383" man="1"/>
        <brk id="41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6"/>
      <headerFooter alignWithMargins="0">
        <oddHeader>&amp;C&amp;"Times New Roman,обычный"&amp;14&amp;P</oddHeader>
      </headerFooter>
    </customSheetView>
    <customSheetView guid="{383BF24B-42FA-4453-9DAD-89EE42DD70B4}" fitToPage="1">
      <selection activeCell="I15" sqref="I15"/>
      <rowBreaks count="2" manualBreakCount="2">
        <brk id="21" max="16383" man="1"/>
        <brk id="41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7"/>
      <headerFooter alignWithMargins="0">
        <oddHeader>&amp;C&amp;"Times New Roman,обычный"&amp;14&amp;P</oddHeader>
      </headerFooter>
    </customSheetView>
    <customSheetView guid="{61344958-FD33-4813-890E-E8AB487E1538}" fitToPage="1">
      <selection activeCell="I15" sqref="I15"/>
      <rowBreaks count="2" manualBreakCount="2">
        <brk id="21" max="16383" man="1"/>
        <brk id="41" max="16383" man="1"/>
      </rowBreaks>
      <pageMargins left="0.78740157480314965" right="0.78740157480314965" top="1.3779527559055118" bottom="0.39370078740157483" header="0.5" footer="0.5"/>
      <pageSetup paperSize="9" scale="78" firstPageNumber="6" fitToHeight="0" orientation="landscape" useFirstPageNumber="1" r:id="rId8"/>
      <headerFooter alignWithMargins="0">
        <oddHeader>&amp;C&amp;"Times New Roman,обычный"&amp;14&amp;P</oddHeader>
      </headerFooter>
    </customSheetView>
  </customSheetViews>
  <mergeCells count="71">
    <mergeCell ref="E6:F6"/>
    <mergeCell ref="G6:G9"/>
    <mergeCell ref="A1:R1"/>
    <mergeCell ref="A3:R3"/>
    <mergeCell ref="A5:A9"/>
    <mergeCell ref="B5:B9"/>
    <mergeCell ref="C5:F5"/>
    <mergeCell ref="G5:K5"/>
    <mergeCell ref="L5:M5"/>
    <mergeCell ref="N5:Q5"/>
    <mergeCell ref="C6:D6"/>
    <mergeCell ref="Q7:Q9"/>
    <mergeCell ref="L7:L9"/>
    <mergeCell ref="M7:M9"/>
    <mergeCell ref="N7:N9"/>
    <mergeCell ref="K7:K9"/>
    <mergeCell ref="P6:Q6"/>
    <mergeCell ref="N46:N48"/>
    <mergeCell ref="E47:F47"/>
    <mergeCell ref="K47:L47"/>
    <mergeCell ref="D46:D48"/>
    <mergeCell ref="E46:F46"/>
    <mergeCell ref="G46:G48"/>
    <mergeCell ref="H6:K6"/>
    <mergeCell ref="L6:M6"/>
    <mergeCell ref="N6:O6"/>
    <mergeCell ref="J26:J29"/>
    <mergeCell ref="F28:F29"/>
    <mergeCell ref="H26:H29"/>
    <mergeCell ref="I26:I29"/>
    <mergeCell ref="L27:L29"/>
    <mergeCell ref="F7:F9"/>
    <mergeCell ref="A21:R22"/>
    <mergeCell ref="C7:C9"/>
    <mergeCell ref="E7:E9"/>
    <mergeCell ref="H7:I7"/>
    <mergeCell ref="J7:J9"/>
    <mergeCell ref="P7:P9"/>
    <mergeCell ref="H8:H9"/>
    <mergeCell ref="K24:P24"/>
    <mergeCell ref="C25:C29"/>
    <mergeCell ref="D25:H25"/>
    <mergeCell ref="I25:J25"/>
    <mergeCell ref="K25:P25"/>
    <mergeCell ref="D26:F26"/>
    <mergeCell ref="G26:G29"/>
    <mergeCell ref="K26:P26"/>
    <mergeCell ref="D27:D29"/>
    <mergeCell ref="E27:F27"/>
    <mergeCell ref="K27:K29"/>
    <mergeCell ref="M27:N27"/>
    <mergeCell ref="P27:P29"/>
    <mergeCell ref="O27:O29"/>
    <mergeCell ref="E28:E29"/>
    <mergeCell ref="M28:N28"/>
    <mergeCell ref="H46:H48"/>
    <mergeCell ref="I46:I48"/>
    <mergeCell ref="A24:A29"/>
    <mergeCell ref="B24:B29"/>
    <mergeCell ref="C24:H24"/>
    <mergeCell ref="I24:J24"/>
    <mergeCell ref="A43:A48"/>
    <mergeCell ref="B43:B48"/>
    <mergeCell ref="C43:N43"/>
    <mergeCell ref="C44:N44"/>
    <mergeCell ref="C45:H45"/>
    <mergeCell ref="I45:N45"/>
    <mergeCell ref="C46:C48"/>
    <mergeCell ref="J46:J48"/>
    <mergeCell ref="K46:L46"/>
    <mergeCell ref="M46:M48"/>
  </mergeCells>
  <phoneticPr fontId="5" type="noConversion"/>
  <hyperlinks>
    <hyperlink ref="P26" location="Par1991" display="Par1991"/>
    <hyperlink ref="Q26" location="Par1992" display="Par1992"/>
  </hyperlinks>
  <pageMargins left="0.78740157480314965" right="0.78740157480314965" top="1.3779527559055118" bottom="0.39370078740157483" header="0.5" footer="0.5"/>
  <pageSetup paperSize="9" scale="78" firstPageNumber="6" fitToHeight="0" orientation="landscape" useFirstPageNumber="1" r:id="rId9"/>
  <headerFooter alignWithMargins="0">
    <oddHeader>&amp;C&amp;"Times New Roman,обычный"&amp;14&amp;P</oddHeader>
  </headerFooter>
  <rowBreaks count="2" manualBreakCount="2">
    <brk id="21" max="16383" man="1"/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56"/>
  <sheetViews>
    <sheetView zoomScaleNormal="100" zoomScaleSheetLayoutView="100" workbookViewId="0">
      <selection activeCell="A6" sqref="A6:R6"/>
    </sheetView>
  </sheetViews>
  <sheetFormatPr defaultRowHeight="15" x14ac:dyDescent="0.25"/>
  <cols>
    <col min="4" max="4" width="8.5703125" customWidth="1"/>
  </cols>
  <sheetData>
    <row r="1" spans="1:15" ht="19.5" customHeight="1" x14ac:dyDescent="0.25">
      <c r="A1" s="126" t="s">
        <v>76</v>
      </c>
      <c r="B1" s="126"/>
      <c r="C1" s="238" t="s">
        <v>4</v>
      </c>
      <c r="D1" s="238" t="s">
        <v>360</v>
      </c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</row>
    <row r="2" spans="1:15" x14ac:dyDescent="0.25">
      <c r="A2" s="126"/>
      <c r="B2" s="126"/>
      <c r="C2" s="238"/>
      <c r="D2" s="238" t="s">
        <v>35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ht="28.5" customHeight="1" x14ac:dyDescent="0.25">
      <c r="A3" s="126"/>
      <c r="B3" s="126"/>
      <c r="C3" s="238"/>
      <c r="D3" s="238" t="s">
        <v>84</v>
      </c>
      <c r="E3" s="238"/>
      <c r="F3" s="238"/>
      <c r="G3" s="238"/>
      <c r="H3" s="238"/>
      <c r="I3" s="238"/>
      <c r="J3" s="238" t="s">
        <v>85</v>
      </c>
      <c r="K3" s="238"/>
      <c r="L3" s="238"/>
      <c r="M3" s="238"/>
      <c r="N3" s="238"/>
      <c r="O3" s="238"/>
    </row>
    <row r="4" spans="1:15" ht="40.5" customHeight="1" x14ac:dyDescent="0.25">
      <c r="A4" s="126"/>
      <c r="B4" s="126"/>
      <c r="C4" s="238"/>
      <c r="D4" s="238" t="s">
        <v>139</v>
      </c>
      <c r="E4" s="238" t="s">
        <v>79</v>
      </c>
      <c r="F4" s="238" t="s">
        <v>86</v>
      </c>
      <c r="G4" s="238"/>
      <c r="H4" s="238" t="s">
        <v>82</v>
      </c>
      <c r="I4" s="238" t="s">
        <v>136</v>
      </c>
      <c r="J4" s="238" t="s">
        <v>134</v>
      </c>
      <c r="K4" s="238" t="s">
        <v>79</v>
      </c>
      <c r="L4" s="238" t="s">
        <v>86</v>
      </c>
      <c r="M4" s="238"/>
      <c r="N4" s="238" t="s">
        <v>82</v>
      </c>
      <c r="O4" s="238" t="s">
        <v>136</v>
      </c>
    </row>
    <row r="5" spans="1:15" ht="144" customHeight="1" x14ac:dyDescent="0.25">
      <c r="A5" s="126"/>
      <c r="B5" s="126"/>
      <c r="C5" s="238"/>
      <c r="D5" s="238"/>
      <c r="E5" s="238"/>
      <c r="F5" s="17" t="s">
        <v>135</v>
      </c>
      <c r="G5" s="13" t="s">
        <v>361</v>
      </c>
      <c r="H5" s="238"/>
      <c r="I5" s="238"/>
      <c r="J5" s="238"/>
      <c r="K5" s="238"/>
      <c r="L5" s="17" t="s">
        <v>135</v>
      </c>
      <c r="M5" s="13" t="s">
        <v>361</v>
      </c>
      <c r="N5" s="238"/>
      <c r="O5" s="238"/>
    </row>
    <row r="6" spans="1:15" x14ac:dyDescent="0.25">
      <c r="A6" s="107">
        <v>1</v>
      </c>
      <c r="B6" s="107"/>
      <c r="C6" s="8">
        <v>2</v>
      </c>
      <c r="D6" s="8">
        <v>29</v>
      </c>
      <c r="E6" s="8">
        <v>30</v>
      </c>
      <c r="F6" s="8">
        <v>31</v>
      </c>
      <c r="G6" s="8">
        <v>32</v>
      </c>
      <c r="H6" s="8">
        <v>33</v>
      </c>
      <c r="I6" s="8">
        <v>34</v>
      </c>
      <c r="J6" s="8">
        <v>35</v>
      </c>
      <c r="K6" s="8">
        <v>36</v>
      </c>
      <c r="L6" s="8">
        <v>37</v>
      </c>
      <c r="M6" s="8">
        <v>38</v>
      </c>
      <c r="N6" s="8">
        <v>39</v>
      </c>
      <c r="O6" s="8">
        <v>40</v>
      </c>
    </row>
    <row r="7" spans="1:15" ht="27.75" customHeight="1" x14ac:dyDescent="0.25">
      <c r="A7" s="352" t="s">
        <v>83</v>
      </c>
      <c r="B7" s="352"/>
      <c r="C7" s="38">
        <v>1000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9.5" customHeight="1" x14ac:dyDescent="0.25">
      <c r="A8" s="352" t="s">
        <v>359</v>
      </c>
      <c r="B8" s="352"/>
      <c r="C8" s="38">
        <v>1100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5">
      <c r="A9" s="352"/>
      <c r="B9" s="352"/>
      <c r="C9" s="3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29.25" customHeight="1" x14ac:dyDescent="0.25">
      <c r="A10" s="352" t="s">
        <v>137</v>
      </c>
      <c r="B10" s="352"/>
      <c r="C10" s="38">
        <v>2000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21.75" customHeight="1" x14ac:dyDescent="0.25">
      <c r="A11" s="352" t="s">
        <v>359</v>
      </c>
      <c r="B11" s="352"/>
      <c r="C11" s="38">
        <v>2100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25">
      <c r="A12" s="352"/>
      <c r="B12" s="352"/>
      <c r="C12" s="3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42.75" customHeight="1" x14ac:dyDescent="0.25">
      <c r="A13" s="352" t="s">
        <v>138</v>
      </c>
      <c r="B13" s="352"/>
      <c r="C13" s="38">
        <v>3000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352" t="s">
        <v>359</v>
      </c>
      <c r="B14" s="352"/>
      <c r="C14" s="38">
        <v>3001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5">
      <c r="A15" s="351"/>
      <c r="B15" s="351"/>
      <c r="C15" s="3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247" t="s">
        <v>15</v>
      </c>
      <c r="B16" s="247"/>
      <c r="C16" s="38">
        <v>9000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8" spans="1:15" x14ac:dyDescent="0.25">
      <c r="A18" s="240" t="s">
        <v>23</v>
      </c>
      <c r="B18" s="240"/>
      <c r="C18" s="240"/>
      <c r="D18" s="240"/>
    </row>
    <row r="19" spans="1:15" ht="15.75" customHeight="1" x14ac:dyDescent="0.25">
      <c r="A19" s="245" t="s">
        <v>362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</row>
    <row r="20" spans="1:15" ht="30" customHeight="1" x14ac:dyDescent="0.25">
      <c r="A20" s="245" t="s">
        <v>363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</row>
    <row r="21" spans="1:15" ht="45" customHeight="1" x14ac:dyDescent="0.25">
      <c r="A21" s="245" t="s">
        <v>364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</row>
    <row r="22" spans="1:15" ht="30" customHeight="1" x14ac:dyDescent="0.25">
      <c r="A22" s="245" t="s">
        <v>365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</row>
    <row r="23" spans="1:15" ht="30" customHeight="1" x14ac:dyDescent="0.25">
      <c r="A23" s="245" t="s">
        <v>366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</row>
    <row r="24" spans="1:15" ht="30" customHeight="1" x14ac:dyDescent="0.25">
      <c r="A24" s="245" t="s">
        <v>367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</row>
    <row r="25" spans="1:15" ht="18" customHeight="1" x14ac:dyDescent="0.25">
      <c r="A25" s="337" t="s">
        <v>368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</row>
    <row r="26" spans="1:15" ht="30" customHeight="1" x14ac:dyDescent="0.25">
      <c r="A26" s="245" t="s">
        <v>369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</row>
    <row r="27" spans="1:15" ht="30" customHeight="1" x14ac:dyDescent="0.25">
      <c r="A27" s="245" t="s">
        <v>370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</row>
    <row r="28" spans="1:15" ht="45" customHeight="1" x14ac:dyDescent="0.25">
      <c r="A28" s="245" t="s">
        <v>371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</row>
    <row r="29" spans="1:15" ht="30" customHeight="1" x14ac:dyDescent="0.25">
      <c r="A29" s="337" t="s">
        <v>372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</row>
    <row r="30" spans="1:15" ht="30" customHeight="1" x14ac:dyDescent="0.25">
      <c r="A30" s="245" t="s">
        <v>373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</row>
    <row r="31" spans="1:15" ht="29.25" customHeight="1" x14ac:dyDescent="0.25">
      <c r="A31" s="245" t="s">
        <v>374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</row>
    <row r="32" spans="1:15" ht="29.25" customHeight="1" x14ac:dyDescent="0.25">
      <c r="A32" s="245" t="s">
        <v>375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</row>
    <row r="33" spans="1:16" ht="30.75" customHeight="1" x14ac:dyDescent="0.25">
      <c r="A33" s="245" t="s">
        <v>376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</row>
    <row r="34" spans="1:16" ht="33" customHeight="1" x14ac:dyDescent="0.25">
      <c r="A34" s="245" t="s">
        <v>377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</row>
    <row r="36" spans="1:16" ht="19.5" x14ac:dyDescent="0.25">
      <c r="A36" s="348" t="s">
        <v>288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</row>
    <row r="37" spans="1:16" ht="19.5" x14ac:dyDescent="0.25">
      <c r="A37" s="348" t="s">
        <v>87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</row>
    <row r="38" spans="1:16" x14ac:dyDescent="0.25">
      <c r="D38" s="2"/>
    </row>
    <row r="39" spans="1:16" x14ac:dyDescent="0.25">
      <c r="A39" s="238" t="s">
        <v>88</v>
      </c>
      <c r="B39" s="238"/>
      <c r="C39" s="238"/>
      <c r="D39" s="238" t="s">
        <v>383</v>
      </c>
      <c r="E39" s="238" t="s">
        <v>89</v>
      </c>
      <c r="F39" s="238"/>
      <c r="G39" s="238"/>
      <c r="H39" s="238" t="s">
        <v>378</v>
      </c>
      <c r="I39" s="238" t="s">
        <v>379</v>
      </c>
    </row>
    <row r="40" spans="1:16" ht="77.25" customHeight="1" x14ac:dyDescent="0.25">
      <c r="A40" s="238"/>
      <c r="B40" s="238"/>
      <c r="C40" s="238"/>
      <c r="D40" s="238"/>
      <c r="E40" s="17" t="s">
        <v>90</v>
      </c>
      <c r="F40" s="17" t="s">
        <v>11</v>
      </c>
      <c r="G40" s="17" t="s">
        <v>12</v>
      </c>
      <c r="H40" s="238"/>
      <c r="I40" s="238"/>
    </row>
    <row r="41" spans="1:16" x14ac:dyDescent="0.25">
      <c r="A41" s="107">
        <v>1</v>
      </c>
      <c r="B41" s="107"/>
      <c r="C41" s="107"/>
      <c r="D41" s="8">
        <v>2</v>
      </c>
      <c r="E41" s="8">
        <v>3</v>
      </c>
      <c r="F41" s="8">
        <v>4</v>
      </c>
      <c r="G41" s="8">
        <v>5</v>
      </c>
      <c r="H41" s="8">
        <v>6</v>
      </c>
      <c r="I41" s="8">
        <v>7</v>
      </c>
    </row>
    <row r="42" spans="1:16" ht="30" customHeight="1" x14ac:dyDescent="0.25">
      <c r="A42" s="340" t="s">
        <v>91</v>
      </c>
      <c r="B42" s="340"/>
      <c r="C42" s="340"/>
      <c r="D42" s="38" t="s">
        <v>16</v>
      </c>
      <c r="E42" s="38" t="s">
        <v>16</v>
      </c>
      <c r="F42" s="38" t="s">
        <v>16</v>
      </c>
      <c r="G42" s="38" t="s">
        <v>16</v>
      </c>
      <c r="H42" s="38" t="s">
        <v>16</v>
      </c>
      <c r="I42" s="38" t="s">
        <v>16</v>
      </c>
    </row>
    <row r="43" spans="1:16" x14ac:dyDescent="0.25">
      <c r="A43" s="350"/>
      <c r="B43" s="350"/>
      <c r="C43" s="350"/>
      <c r="D43" s="39"/>
      <c r="E43" s="39"/>
      <c r="F43" s="39"/>
      <c r="G43" s="39"/>
      <c r="H43" s="39"/>
      <c r="I43" s="39"/>
    </row>
    <row r="44" spans="1:16" x14ac:dyDescent="0.25">
      <c r="A44" s="350"/>
      <c r="B44" s="350"/>
      <c r="C44" s="350"/>
      <c r="D44" s="39"/>
      <c r="E44" s="39"/>
      <c r="F44" s="39"/>
      <c r="G44" s="39"/>
      <c r="H44" s="39"/>
      <c r="I44" s="39"/>
    </row>
    <row r="45" spans="1:16" x14ac:dyDescent="0.25">
      <c r="A45" s="350"/>
      <c r="B45" s="350"/>
      <c r="C45" s="350"/>
      <c r="D45" s="39"/>
      <c r="E45" s="39"/>
      <c r="F45" s="39"/>
      <c r="G45" s="39"/>
      <c r="H45" s="39"/>
      <c r="I45" s="39"/>
    </row>
    <row r="46" spans="1:16" x14ac:dyDescent="0.25">
      <c r="A46" s="247" t="s">
        <v>92</v>
      </c>
      <c r="B46" s="247"/>
      <c r="C46" s="247"/>
      <c r="D46" s="39"/>
      <c r="E46" s="39"/>
      <c r="F46" s="39"/>
      <c r="G46" s="39"/>
      <c r="H46" s="39"/>
      <c r="I46" s="39"/>
    </row>
    <row r="47" spans="1:16" ht="27.75" customHeight="1" x14ac:dyDescent="0.25">
      <c r="A47" s="340" t="s">
        <v>93</v>
      </c>
      <c r="B47" s="340"/>
      <c r="C47" s="340"/>
      <c r="D47" s="38" t="s">
        <v>16</v>
      </c>
      <c r="E47" s="38" t="s">
        <v>16</v>
      </c>
      <c r="F47" s="38" t="s">
        <v>16</v>
      </c>
      <c r="G47" s="38" t="s">
        <v>16</v>
      </c>
      <c r="H47" s="38" t="s">
        <v>16</v>
      </c>
      <c r="I47" s="38" t="s">
        <v>16</v>
      </c>
    </row>
    <row r="48" spans="1:16" x14ac:dyDescent="0.25">
      <c r="A48" s="351"/>
      <c r="B48" s="351"/>
      <c r="C48" s="351"/>
      <c r="D48" s="39"/>
      <c r="E48" s="39"/>
      <c r="F48" s="39"/>
      <c r="G48" s="39"/>
      <c r="H48" s="39"/>
      <c r="I48" s="39"/>
    </row>
    <row r="49" spans="1:14" x14ac:dyDescent="0.25">
      <c r="A49" s="351"/>
      <c r="B49" s="351"/>
      <c r="C49" s="351"/>
      <c r="D49" s="39"/>
      <c r="E49" s="39"/>
      <c r="F49" s="39"/>
      <c r="G49" s="39"/>
      <c r="H49" s="39"/>
      <c r="I49" s="39"/>
    </row>
    <row r="50" spans="1:14" x14ac:dyDescent="0.25">
      <c r="A50" s="351"/>
      <c r="B50" s="351"/>
      <c r="C50" s="351"/>
      <c r="D50" s="39"/>
      <c r="E50" s="39"/>
      <c r="F50" s="39"/>
      <c r="G50" s="39"/>
      <c r="H50" s="39"/>
      <c r="I50" s="39"/>
    </row>
    <row r="51" spans="1:14" x14ac:dyDescent="0.25">
      <c r="A51" s="247" t="s">
        <v>92</v>
      </c>
      <c r="B51" s="247"/>
      <c r="C51" s="247"/>
      <c r="D51" s="39"/>
      <c r="E51" s="39"/>
      <c r="F51" s="39"/>
      <c r="G51" s="39"/>
      <c r="H51" s="39"/>
      <c r="I51" s="39"/>
    </row>
    <row r="52" spans="1:14" x14ac:dyDescent="0.25">
      <c r="A52" s="247" t="s">
        <v>15</v>
      </c>
      <c r="B52" s="247"/>
      <c r="C52" s="247"/>
      <c r="D52" s="38" t="s">
        <v>16</v>
      </c>
      <c r="E52" s="38" t="s">
        <v>16</v>
      </c>
      <c r="F52" s="38" t="s">
        <v>16</v>
      </c>
      <c r="G52" s="38" t="s">
        <v>16</v>
      </c>
      <c r="H52" s="39"/>
      <c r="I52" s="39"/>
    </row>
    <row r="53" spans="1:14" x14ac:dyDescent="0.25">
      <c r="A53" s="6"/>
      <c r="B53" s="6"/>
      <c r="C53" s="6"/>
      <c r="D53" s="5"/>
      <c r="E53" s="5"/>
      <c r="F53" s="5"/>
      <c r="G53" s="5"/>
      <c r="H53" s="4"/>
      <c r="I53" s="4"/>
    </row>
    <row r="54" spans="1:14" x14ac:dyDescent="0.25">
      <c r="A54" s="240" t="s">
        <v>23</v>
      </c>
      <c r="B54" s="240"/>
      <c r="C54" s="240"/>
      <c r="D54" s="240"/>
    </row>
    <row r="55" spans="1:14" x14ac:dyDescent="0.25">
      <c r="A55" s="349" t="s">
        <v>380</v>
      </c>
      <c r="B55" s="349"/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 t="s">
        <v>381</v>
      </c>
      <c r="B56" s="349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</sheetData>
  <customSheetViews>
    <customSheetView guid="{9F2F43F4-90EC-4DE6-8F5D-030B6F6C5586}" fitToPage="1">
      <selection activeCell="A6" sqref="A6:R6"/>
      <rowBreaks count="2" manualBreakCount="2">
        <brk id="17" max="16383" man="1"/>
        <brk id="35" max="16383" man="1"/>
      </rowBreaks>
      <pageMargins left="0.78740157480314965" right="0.78740157480314965" top="1.3779527559055118" bottom="0.39370078740157483" header="0.5" footer="0.5"/>
      <pageSetup paperSize="9" scale="88" firstPageNumber="6" fitToHeight="0" orientation="landscape" useFirstPageNumber="1" r:id="rId1"/>
      <headerFooter alignWithMargins="0">
        <oddHeader>&amp;C&amp;"Times New Roman,обычный"&amp;14&amp;P</oddHeader>
      </headerFooter>
    </customSheetView>
    <customSheetView guid="{115298B0-768F-468E-97BF-1F681848E85F}" fitToPage="1" topLeftCell="A29">
      <selection activeCell="A6" sqref="A6:R6"/>
      <rowBreaks count="2" manualBreakCount="2">
        <brk id="17" max="16383" man="1"/>
        <brk id="35" max="16383" man="1"/>
      </rowBreaks>
      <pageMargins left="0.78740157480314965" right="0.78740157480314965" top="1.3779527559055118" bottom="0.39370078740157483" header="0.5" footer="0.5"/>
      <pageSetup paperSize="9" scale="88" firstPageNumber="6" fitToHeight="0" orientation="landscape" useFirstPageNumber="1" r:id="rId2"/>
      <headerFooter alignWithMargins="0">
        <oddHeader>&amp;C&amp;"Times New Roman,обычный"&amp;14&amp;P</oddHeader>
      </headerFooter>
    </customSheetView>
    <customSheetView guid="{FD99208A-D77F-49C7-8CC1-2A50939F6A93}" fitToPage="1">
      <selection activeCell="A6" sqref="A6:R6"/>
      <rowBreaks count="2" manualBreakCount="2">
        <brk id="17" max="16383" man="1"/>
        <brk id="35" max="16383" man="1"/>
      </rowBreaks>
      <pageMargins left="0.78740157480314965" right="0.78740157480314965" top="1.3779527559055118" bottom="0.39370078740157483" header="0.5" footer="0.5"/>
      <pageSetup paperSize="9" scale="88" firstPageNumber="6" fitToHeight="0" orientation="landscape" useFirstPageNumber="1" r:id="rId3"/>
      <headerFooter alignWithMargins="0">
        <oddHeader>&amp;C&amp;"Times New Roman,обычный"&amp;14&amp;P</oddHeader>
      </headerFooter>
    </customSheetView>
    <customSheetView guid="{61E38649-3884-4423-A90C-CE6E6776D397}" fitToPage="1">
      <selection activeCell="A6" sqref="A6:R6"/>
      <rowBreaks count="2" manualBreakCount="2">
        <brk id="17" max="16383" man="1"/>
        <brk id="35" max="16383" man="1"/>
      </rowBreaks>
      <pageMargins left="0.78740157480314965" right="0.78740157480314965" top="1.3779527559055118" bottom="0.39370078740157483" header="0.5" footer="0.5"/>
      <pageSetup paperSize="9" scale="88" firstPageNumber="6" fitToHeight="0" orientation="landscape" useFirstPageNumber="1" r:id="rId4"/>
      <headerFooter alignWithMargins="0">
        <oddHeader>&amp;C&amp;"Times New Roman,обычный"&amp;14&amp;P</oddHeader>
      </headerFooter>
    </customSheetView>
    <customSheetView guid="{ABBA0A67-BDB6-40B8-B763-120F9FBA9C21}" fitToPage="1">
      <selection activeCell="A6" sqref="A6:R6"/>
      <rowBreaks count="2" manualBreakCount="2">
        <brk id="17" max="16383" man="1"/>
        <brk id="35" max="16383" man="1"/>
      </rowBreaks>
      <pageMargins left="0.78740157480314965" right="0.78740157480314965" top="1.3779527559055118" bottom="0.39370078740157483" header="0.5" footer="0.5"/>
      <pageSetup paperSize="9" scale="88" firstPageNumber="6" fitToHeight="0" orientation="landscape" useFirstPageNumber="1" r:id="rId5"/>
      <headerFooter alignWithMargins="0">
        <oddHeader>&amp;C&amp;"Times New Roman,обычный"&amp;14&amp;P</oddHeader>
      </headerFooter>
    </customSheetView>
    <customSheetView guid="{4DE39324-883D-48CA-B11B-0A32E7DC2DE1}" showPageBreaks="1" fitToPage="1" topLeftCell="A29">
      <selection activeCell="A6" sqref="A6:R6"/>
      <rowBreaks count="2" manualBreakCount="2">
        <brk id="17" max="16383" man="1"/>
        <brk id="35" max="16383" man="1"/>
      </rowBreaks>
      <pageMargins left="0.78740157480314965" right="0.78740157480314965" top="1.3779527559055118" bottom="0.39370078740157483" header="0.5" footer="0.5"/>
      <pageSetup paperSize="9" scale="88" firstPageNumber="6" fitToHeight="0" orientation="landscape" useFirstPageNumber="1" r:id="rId6"/>
      <headerFooter alignWithMargins="0">
        <oddHeader>&amp;C&amp;"Times New Roman,обычный"&amp;14&amp;P</oddHeader>
      </headerFooter>
    </customSheetView>
    <customSheetView guid="{383BF24B-42FA-4453-9DAD-89EE42DD70B4}" fitToPage="1">
      <selection activeCell="A6" sqref="A6:R6"/>
      <rowBreaks count="2" manualBreakCount="2">
        <brk id="17" max="16383" man="1"/>
        <brk id="35" max="16383" man="1"/>
      </rowBreaks>
      <pageMargins left="0.78740157480314965" right="0.78740157480314965" top="1.3779527559055118" bottom="0.39370078740157483" header="0.5" footer="0.5"/>
      <pageSetup paperSize="9" scale="88" firstPageNumber="6" fitToHeight="0" orientation="landscape" useFirstPageNumber="1" r:id="rId7"/>
      <headerFooter alignWithMargins="0">
        <oddHeader>&amp;C&amp;"Times New Roman,обычный"&amp;14&amp;P</oddHeader>
      </headerFooter>
    </customSheetView>
    <customSheetView guid="{61344958-FD33-4813-890E-E8AB487E1538}" fitToPage="1">
      <selection activeCell="A6" sqref="A6:R6"/>
      <rowBreaks count="2" manualBreakCount="2">
        <brk id="17" max="16383" man="1"/>
        <brk id="35" max="16383" man="1"/>
      </rowBreaks>
      <pageMargins left="0.78740157480314965" right="0.78740157480314965" top="1.3779527559055118" bottom="0.39370078740157483" header="0.5" footer="0.5"/>
      <pageSetup paperSize="9" scale="88" firstPageNumber="6" fitToHeight="0" orientation="landscape" useFirstPageNumber="1" r:id="rId8"/>
      <headerFooter alignWithMargins="0">
        <oddHeader>&amp;C&amp;"Times New Roman,обычный"&amp;14&amp;P</oddHeader>
      </headerFooter>
    </customSheetView>
  </customSheetViews>
  <mergeCells count="66">
    <mergeCell ref="D4:D5"/>
    <mergeCell ref="E4:E5"/>
    <mergeCell ref="A1:B5"/>
    <mergeCell ref="C1:C5"/>
    <mergeCell ref="D1:O1"/>
    <mergeCell ref="N4:N5"/>
    <mergeCell ref="D2:O2"/>
    <mergeCell ref="D3:I3"/>
    <mergeCell ref="J3:O3"/>
    <mergeCell ref="O4:O5"/>
    <mergeCell ref="F4:G4"/>
    <mergeCell ref="H4:H5"/>
    <mergeCell ref="I4:I5"/>
    <mergeCell ref="J4:J5"/>
    <mergeCell ref="K4:K5"/>
    <mergeCell ref="L4:M4"/>
    <mergeCell ref="A16:B16"/>
    <mergeCell ref="A6:B6"/>
    <mergeCell ref="A12:B12"/>
    <mergeCell ref="A13:B13"/>
    <mergeCell ref="A14:B14"/>
    <mergeCell ref="A10:B10"/>
    <mergeCell ref="A9:B9"/>
    <mergeCell ref="A7:B7"/>
    <mergeCell ref="A8:B8"/>
    <mergeCell ref="A11:B11"/>
    <mergeCell ref="A15:B15"/>
    <mergeCell ref="A18:D18"/>
    <mergeCell ref="A27:O27"/>
    <mergeCell ref="A28:O28"/>
    <mergeCell ref="A29:O29"/>
    <mergeCell ref="A19:O19"/>
    <mergeCell ref="A20:O20"/>
    <mergeCell ref="A22:O22"/>
    <mergeCell ref="A21:O21"/>
    <mergeCell ref="A23:O23"/>
    <mergeCell ref="A24:O24"/>
    <mergeCell ref="A25:O25"/>
    <mergeCell ref="A26:O26"/>
    <mergeCell ref="A34:O34"/>
    <mergeCell ref="A30:O30"/>
    <mergeCell ref="A31:O31"/>
    <mergeCell ref="A32:O32"/>
    <mergeCell ref="A33:O33"/>
    <mergeCell ref="A47:C47"/>
    <mergeCell ref="A45:C45"/>
    <mergeCell ref="A46:C46"/>
    <mergeCell ref="A41:C41"/>
    <mergeCell ref="A42:C42"/>
    <mergeCell ref="A43:C43"/>
    <mergeCell ref="A36:P36"/>
    <mergeCell ref="A37:P37"/>
    <mergeCell ref="A56:N56"/>
    <mergeCell ref="A55:N55"/>
    <mergeCell ref="A54:D54"/>
    <mergeCell ref="D39:D40"/>
    <mergeCell ref="E39:G39"/>
    <mergeCell ref="H39:H40"/>
    <mergeCell ref="A39:C40"/>
    <mergeCell ref="I39:I40"/>
    <mergeCell ref="A44:C44"/>
    <mergeCell ref="A50:C50"/>
    <mergeCell ref="A51:C51"/>
    <mergeCell ref="A52:C52"/>
    <mergeCell ref="A48:C48"/>
    <mergeCell ref="A49:C49"/>
  </mergeCells>
  <phoneticPr fontId="5" type="noConversion"/>
  <pageMargins left="0.78740157480314965" right="0.78740157480314965" top="1.3779527559055118" bottom="0.39370078740157483" header="0.5" footer="0.5"/>
  <pageSetup paperSize="9" scale="88" firstPageNumber="6" fitToHeight="0" orientation="landscape" useFirstPageNumber="1" r:id="rId9"/>
  <headerFooter alignWithMargins="0">
    <oddHeader>&amp;C&amp;"Times New Roman,обычный"&amp;14&amp;P</oddHeader>
  </headerFooter>
  <rowBreaks count="2" manualBreakCount="2">
    <brk id="17" max="16383" man="1"/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8AD186181D11468798CE2B5654E719" ma:contentTypeVersion="41" ma:contentTypeDescription="Создание документа." ma:contentTypeScope="" ma:versionID="e7a3f65f3c0a50fb268f2eaf9890aa03">
  <xsd:schema xmlns:xsd="http://www.w3.org/2001/XMLSchema" xmlns:xs="http://www.w3.org/2001/XMLSchema" xmlns:p="http://schemas.microsoft.com/office/2006/metadata/properties" xmlns:ns2="b525490f-2126-496a-b642-d7eb3eca8844" xmlns:ns3="71932cde-1c9d-43c1-b19a-a67d245dfdde" targetNamespace="http://schemas.microsoft.com/office/2006/metadata/properties" ma:root="true" ma:fieldsID="21c38d7876186144dd2f4f85f1ed4ef1" ns2:_="" ns3:_="">
    <xsd:import namespace="b525490f-2126-496a-b642-d7eb3eca8844"/>
    <xsd:import namespace="71932cde-1c9d-43c1-b19a-a67d245dfdde"/>
    <xsd:element name="properties">
      <xsd:complexType>
        <xsd:sequence>
          <xsd:element name="documentManagement">
            <xsd:complexType>
              <xsd:all>
                <xsd:element ref="ns2:docTitle" minOccurs="0"/>
                <xsd:element ref="ns3:page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5490f-2126-496a-b642-d7eb3eca8844" elementFormDefault="qualified">
    <xsd:import namespace="http://schemas.microsoft.com/office/2006/documentManagement/types"/>
    <xsd:import namespace="http://schemas.microsoft.com/office/infopath/2007/PartnerControls"/>
    <xsd:element name="docTitle" ma:index="8" nillable="true" ma:displayName="Полное название" ma:description="Заголовок ПА, полное название документа" ma:internalName="docTitl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32cde-1c9d-43c1-b19a-a67d245dfdde" elementFormDefault="qualified">
    <xsd:import namespace="http://schemas.microsoft.com/office/2006/documentManagement/types"/>
    <xsd:import namespace="http://schemas.microsoft.com/office/infopath/2007/PartnerControls"/>
    <xsd:element name="pageLink" ma:index="9" nillable="true" ma:displayName="pageLink" ma:internalName="pageLink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525490f-2126-496a-b642-d7eb3eca8844">приложение</docTitle>
    <pageLink xmlns="71932cde-1c9d-43c1-b19a-a67d245dfdde" xsi:nil="true"/>
  </documentManagement>
</p:properties>
</file>

<file path=customXml/itemProps1.xml><?xml version="1.0" encoding="utf-8"?>
<ds:datastoreItem xmlns:ds="http://schemas.openxmlformats.org/officeDocument/2006/customXml" ds:itemID="{55EF0111-12D7-4263-BBB0-67FA1F499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25490f-2126-496a-b642-d7eb3eca8844"/>
    <ds:schemaRef ds:uri="71932cde-1c9d-43c1-b19a-a67d245df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DCFCE4-93F6-4491-B00F-4A2E911DD3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C9650-85F9-4145-9939-67A092963D7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525490f-2126-496a-b642-d7eb3eca8844"/>
    <ds:schemaRef ds:uri="http://purl.org/dc/elements/1.1/"/>
    <ds:schemaRef ds:uri="71932cde-1c9d-43c1-b19a-a67d245dfdd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стр.1</vt:lpstr>
      <vt:lpstr>стр.2-7</vt:lpstr>
      <vt:lpstr>стр.8-9</vt:lpstr>
      <vt:lpstr>стр.10-11</vt:lpstr>
      <vt:lpstr>стр.12</vt:lpstr>
      <vt:lpstr>стр.13</vt:lpstr>
      <vt:lpstr>стр.14-16</vt:lpstr>
      <vt:lpstr>стр.17-19</vt:lpstr>
      <vt:lpstr>'стр.10-11'!Область_печати</vt:lpstr>
      <vt:lpstr>'стр.2-7'!Область_печати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</dc:title>
  <dc:creator>КонсультантПлюс</dc:creator>
  <cp:lastModifiedBy>Елена Масюлис</cp:lastModifiedBy>
  <cp:lastPrinted>2024-01-15T05:20:33Z</cp:lastPrinted>
  <dcterms:created xsi:type="dcterms:W3CDTF">2022-06-30T03:40:18Z</dcterms:created>
  <dcterms:modified xsi:type="dcterms:W3CDTF">2024-02-22T03:57:28Z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0x010100488AD186181D11468798CE2B5654E719</vt:lpwstr>
  </property>
</Properties>
</file>